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defaultThemeVersion="124226"/>
  <xr:revisionPtr revIDLastSave="0" documentId="13_ncr:1_{70D22044-F1E2-40C2-A9E1-0B2033827EA9}" xr6:coauthVersionLast="37" xr6:coauthVersionMax="37" xr10:uidLastSave="{00000000-0000-0000-0000-000000000000}"/>
  <bookViews>
    <workbookView xWindow="0" yWindow="0" windowWidth="28800" windowHeight="12105" tabRatio="805" activeTab="4" xr2:uid="{00000000-000D-0000-FFFF-FFFF00000000}"/>
  </bookViews>
  <sheets>
    <sheet name="1-илова" sheetId="1" r:id="rId1"/>
    <sheet name="2-илова" sheetId="2" r:id="rId2"/>
    <sheet name="3-илова" sheetId="3" r:id="rId3"/>
    <sheet name="4-илова" sheetId="4" r:id="rId4"/>
    <sheet name="5-илова" sheetId="5" r:id="rId5"/>
    <sheet name="6-илова" sheetId="6" r:id="rId6"/>
    <sheet name="7-илова" sheetId="7" r:id="rId7"/>
    <sheet name="8-илова" sheetId="8" r:id="rId8"/>
    <sheet name="9-илова" sheetId="9" r:id="rId9"/>
    <sheet name="10-илова" sheetId="10" r:id="rId10"/>
    <sheet name="13-илова" sheetId="11" r:id="rId11"/>
    <sheet name="14-илова" sheetId="12" r:id="rId12"/>
  </sheets>
  <externalReferences>
    <externalReference r:id="rId13"/>
  </externalReferences>
  <calcPr calcId="179021"/>
</workbook>
</file>

<file path=xl/calcChain.xml><?xml version="1.0" encoding="utf-8"?>
<calcChain xmlns="http://schemas.openxmlformats.org/spreadsheetml/2006/main">
  <c r="F38" i="5" l="1"/>
  <c r="F37" i="5"/>
  <c r="F20" i="5"/>
  <c r="F39" i="5"/>
  <c r="F32" i="5"/>
  <c r="F31" i="5"/>
  <c r="F29" i="5"/>
  <c r="F28" i="5"/>
  <c r="E27" i="3"/>
  <c r="F25" i="5"/>
  <c r="E32" i="3"/>
  <c r="D28" i="3" l="1"/>
  <c r="E38" i="3"/>
  <c r="D38" i="3"/>
  <c r="D39" i="3" s="1"/>
  <c r="E33" i="3"/>
  <c r="D33" i="3"/>
  <c r="E28" i="3"/>
  <c r="E39" i="3" l="1"/>
  <c r="D9" i="3"/>
  <c r="E9" i="3"/>
  <c r="F11" i="4" l="1"/>
  <c r="F11" i="5"/>
  <c r="F40" i="5" s="1"/>
  <c r="D22" i="3" l="1"/>
  <c r="E22" i="3"/>
  <c r="E17" i="3" l="1"/>
  <c r="D17" i="3"/>
  <c r="E12" i="3"/>
  <c r="D12" i="3"/>
  <c r="D23" i="3" l="1"/>
  <c r="E23" i="3"/>
</calcChain>
</file>

<file path=xl/sharedStrings.xml><?xml version="1.0" encoding="utf-8"?>
<sst xmlns="http://schemas.openxmlformats.org/spreadsheetml/2006/main" count="551" uniqueCount="250">
  <si>
    <t>2-илова</t>
  </si>
  <si>
    <t>3-илова</t>
  </si>
  <si>
    <t>4-илова</t>
  </si>
  <si>
    <t xml:space="preserve"> </t>
  </si>
  <si>
    <t>5-илова</t>
  </si>
  <si>
    <t>6-илова</t>
  </si>
  <si>
    <t>7-илова</t>
  </si>
  <si>
    <t>8-илова</t>
  </si>
  <si>
    <t>Т/р</t>
  </si>
  <si>
    <t>I</t>
  </si>
  <si>
    <t>II</t>
  </si>
  <si>
    <t>III</t>
  </si>
  <si>
    <t>IV</t>
  </si>
  <si>
    <t>V</t>
  </si>
  <si>
    <t>VI</t>
  </si>
  <si>
    <t>9-илова</t>
  </si>
  <si>
    <t>10-илова</t>
  </si>
  <si>
    <t>13-илова</t>
  </si>
  <si>
    <t>Изоҳ</t>
  </si>
  <si>
    <t>-</t>
  </si>
  <si>
    <t xml:space="preserve">	YaTT " AXMEDKARIMOV RIM NAGEMOVICH "</t>
  </si>
  <si>
    <t xml:space="preserve">	SP " TASHKEI INTERNATIONAL "</t>
  </si>
  <si>
    <t>Oʻz.R.Adliya vazirligi Adolat huquqiy axborot markazi muassasasi</t>
  </si>
  <si>
    <t>fleshka</t>
  </si>
  <si>
    <t>Toner</t>
  </si>
  <si>
    <t>Knigi pechatnыe</t>
  </si>
  <si>
    <t xml:space="preserve"> Poligraficheskaya produksiya</t>
  </si>
  <si>
    <t>Bumaga dlya ofisnoy texniki belaya</t>
  </si>
  <si>
    <t>Poligraficheskaya produksiya</t>
  </si>
  <si>
    <t>Skorosshivatel</t>
  </si>
  <si>
    <t>Usluga po pechataniyu reklamnoy produksii</t>
  </si>
  <si>
    <t>Agentlik logotipi tushirilgan flesh-karta uchun</t>
  </si>
  <si>
    <t>OOO "KOLORPARK"</t>
  </si>
  <si>
    <t>OOO "AL-ZUBEN"</t>
  </si>
  <si>
    <t>OOO KARSHI UNEX PRO</t>
  </si>
  <si>
    <t>YaTT " AXMEDKARIMOV RIM NAGEMOVICH "</t>
  </si>
  <si>
    <t xml:space="preserve"> 205353003</t>
  </si>
  <si>
    <t xml:space="preserve">231110081216641	</t>
  </si>
  <si>
    <t>30710630270096</t>
  </si>
  <si>
    <t xml:space="preserve">231110081260696	</t>
  </si>
  <si>
    <t xml:space="preserve">	201354154</t>
  </si>
  <si>
    <t xml:space="preserve">	201453166</t>
  </si>
  <si>
    <t xml:space="preserve">231110081362599	</t>
  </si>
  <si>
    <t>231110081285330</t>
  </si>
  <si>
    <t>231110081285373</t>
  </si>
  <si>
    <t xml:space="preserve">	201806739</t>
  </si>
  <si>
    <t>231110081289020</t>
  </si>
  <si>
    <t>231110081289037</t>
  </si>
  <si>
    <t>231110081317261</t>
  </si>
  <si>
    <t xml:space="preserve">	308468352</t>
  </si>
  <si>
    <t xml:space="preserve">231110081329108	</t>
  </si>
  <si>
    <t xml:space="preserve">231110081362380	</t>
  </si>
  <si>
    <t xml:space="preserve">231100311443924	</t>
  </si>
  <si>
    <t>1-ilova</t>
  </si>
  <si>
    <t>MAʼLUMOT</t>
  </si>
  <si>
    <t>Tartib raqami</t>
  </si>
  <si>
    <t>Oʻzbekiston Respublikasi Davlat aktivlarini boshqarish agentligi</t>
  </si>
  <si>
    <t>jami</t>
  </si>
  <si>
    <t>shundan</t>
  </si>
  <si>
    <t>ish haqi va unga tenglashtiruvchi toʻlovlar miqdori</t>
  </si>
  <si>
    <t>yagona ijtimoiy soliq</t>
  </si>
  <si>
    <t>boshqa joriy xarajatlar</t>
  </si>
  <si>
    <t>obyektlarni loyihalashtirish, qurish, (rekonstruksiya qilish) va taʼmirlash ishlari uchun kapital qoʻyilmalar</t>
  </si>
  <si>
    <t>Oʻz tasarufidagi budjet tashkilotlarining nomlanishi</t>
  </si>
  <si>
    <t>Hisobot davri mobaynida budjetdan ajratilayotgan mablagʻlar summasi</t>
  </si>
  <si>
    <t xml:space="preserve">Buyurtmachi </t>
  </si>
  <si>
    <t>Loyihaning nomlanishi</t>
  </si>
  <si>
    <t>Loyiha quvvati</t>
  </si>
  <si>
    <t>Loyihani amalga oshirish davri</t>
  </si>
  <si>
    <t>Pudratchi toʻgʻrisida maʼlumotlar</t>
  </si>
  <si>
    <t>Loyihani amalga oshirish qiymati (ming soʻm)</t>
  </si>
  <si>
    <t>shundan oʻzlashtirilgan mablagʻlar (ming soʻm)</t>
  </si>
  <si>
    <t>Pudratchi nomi</t>
  </si>
  <si>
    <t>Korxona STIRi</t>
  </si>
  <si>
    <t>Izoh:</t>
  </si>
  <si>
    <t>Davlat aktivlarini boshqarish agentligi va tasarufidagi budjet tashkilotlarida 2021-yilning yanvar-mart oylarida respublika budjetidan kapital qoʻyilmalar hisobidan loyihalar amalga oshirilmagan</t>
  </si>
  <si>
    <t>Oʻzbekiston Respublikasi Davlat aktivlarini boshqarish agentligi tomonidan 2023-yil yanvar-mart oylarida oʻtkazilgan tanlov (tender)lar va amalga oshirilgan davlat xaridlari toʻgʻrisida</t>
  </si>
  <si>
    <t>Hisobot davri</t>
  </si>
  <si>
    <t>Yoʻnalishlari</t>
  </si>
  <si>
    <t>Tovar (ish va xizmat)lar xarid qilish uchun tuzilgan shartnomalar</t>
  </si>
  <si>
    <t xml:space="preserve">Moliyalashtirish manbasi </t>
  </si>
  <si>
    <t>soni</t>
  </si>
  <si>
    <t>summasi</t>
  </si>
  <si>
    <t>1-chorak</t>
  </si>
  <si>
    <t>asosiy vositalar xarid qilish</t>
  </si>
  <si>
    <t>kam baholi va tez eskiruvchi buyumlar xarid qilish</t>
  </si>
  <si>
    <t>qurilish, rekonstruksiya qilish va taʼmirlash</t>
  </si>
  <si>
    <t>saqlash xarajatlari bilan bogʻliq xaridlar</t>
  </si>
  <si>
    <t xml:space="preserve">Rivojlantirish jamgʻarmasi mablagʻlari </t>
  </si>
  <si>
    <t>Xammasi</t>
  </si>
  <si>
    <t>x</t>
  </si>
  <si>
    <t>Davlat budjeti mablagʻlari</t>
  </si>
  <si>
    <t>budjetdan tashqari jamgʻarma mablagʻlari</t>
  </si>
  <si>
    <t>Xarid qilingan tovarlar va xizmatlar nomi</t>
  </si>
  <si>
    <t>Moliyalashtirish manbasi</t>
  </si>
  <si>
    <t>Xarid jarayonini amalga oshirish turi</t>
  </si>
  <si>
    <t>Summa</t>
  </si>
  <si>
    <t>Lot/shartnoma raqami</t>
  </si>
  <si>
    <t>Xarid qilinayotgan tovarlar (xizmatlar) oʻlchov birligi (imkoniyat darajasida</t>
  </si>
  <si>
    <t>Xarid amalga oshirilmagan</t>
  </si>
  <si>
    <t>Jami</t>
  </si>
  <si>
    <t>soʻm</t>
  </si>
  <si>
    <t>elektron doʻkon</t>
  </si>
  <si>
    <t xml:space="preserve">x </t>
  </si>
  <si>
    <t>budjet</t>
  </si>
  <si>
    <t>budjetdan tashqari jamgʻarma</t>
  </si>
  <si>
    <t>Tadbir nomi</t>
  </si>
  <si>
    <t xml:space="preserve">Shartnomaning umumiy qiymati 
(ming soʻm)
</t>
  </si>
  <si>
    <t>Izoh</t>
  </si>
  <si>
    <t>Oʻzbekiston Respublikasi Davlat aktivlarini boshqarish agentligi tomonidan 2022-yil yanval-mart oylarida qurilish, rekonstruksiya qilish va taʼmirlash ishlari boʻyicha tanlov (tender)lar oʻtkazilmagan</t>
  </si>
  <si>
    <t>Birinchi darajali byudjet mablagʻlari taqsimlovchi nomi</t>
  </si>
  <si>
    <t>Obyekt soni</t>
  </si>
  <si>
    <t>Rejalashtirilgan mablagʻ</t>
  </si>
  <si>
    <t>Moliyalashtirilgan mablagʻ 
(ming soʻm)</t>
  </si>
  <si>
    <t xml:space="preserve">Bajarilgan ishlar va xarajatlarning miqdori
(ming soʻm)
</t>
  </si>
  <si>
    <t>Ajratilgan mablagʻning oʻzlashtirilishi (%)</t>
  </si>
  <si>
    <t>Dasturga kiritish uchun asos</t>
  </si>
  <si>
    <t xml:space="preserve">Yil boshida uchun tasdiqlangan dastur asosida
(ming soʻm)
</t>
  </si>
  <si>
    <t xml:space="preserve">Yil davomida
qoʻshimcha ajratilgan mablagʻlar asosida
(ming soʻm)
</t>
  </si>
  <si>
    <t xml:space="preserve">Oʻzbekiston Respublikasi Davlat aktivlarini boshqarish agentligi </t>
  </si>
  <si>
    <t xml:space="preserve">Oʻzbekiston Respublikasi Davlat aktivlarini boshqarish agentligi tomonidan 2022-yilning yanvar-mart oylarida Oʻzbekiston Respublikasining Davlat byudjetidan moliyalashtiriladigan ijtimoiy va ishlab chiqarish infratuzilmasini rivojlantirish dasturlarida qatnashmagan </t>
  </si>
  <si>
    <t>Obyekt nomi va manzili</t>
  </si>
  <si>
    <t>Amalga oshirish muddati</t>
  </si>
  <si>
    <t>Oʻlchov birligi</t>
  </si>
  <si>
    <t>Moliyalash-tirilgan mablagʻ</t>
  </si>
  <si>
    <t>Bajarilgan ishlar va xarajatlarning miqdori</t>
  </si>
  <si>
    <t>Ajratilgan mablagʻning oʻzlash-tirilishi (%)</t>
  </si>
  <si>
    <t>Yil boshida uchun tasdiqlangan dastur asosida</t>
  </si>
  <si>
    <t>Yil davomida (ming.soʻm)</t>
  </si>
  <si>
    <t>(ming soʻm)</t>
  </si>
  <si>
    <t>Yangi qurilish</t>
  </si>
  <si>
    <t>Rekonstruksiya</t>
  </si>
  <si>
    <t>Jihozlash</t>
  </si>
  <si>
    <t>Keyingi yillar loyiha qidiruv ishlari uchun</t>
  </si>
  <si>
    <t>Kreditor qarzdorlikni qoplash</t>
  </si>
  <si>
    <t>Mukammal taʼmirlash</t>
  </si>
  <si>
    <t>Oʻzbekiston Respublikasi Davlat aktivlarini boshqarish agentligiga taqdim etilgan soliq imtiyozlari 
MAʼLUMOT</t>
  </si>
  <si>
    <t>Soliq turi</t>
  </si>
  <si>
    <t>Imtiyoz nomi</t>
  </si>
  <si>
    <t>Huquqiy hujjat turi</t>
  </si>
  <si>
    <t>Hujjat raqami va sanasi</t>
  </si>
  <si>
    <t>Imtiyozning amal qilish muddati</t>
  </si>
  <si>
    <t xml:space="preserve">Oʻzbekiston Respublikasi Davlat aktivlarini boshqarish agentligiga alohida soliq imtiyozlari taqdim etilmagan  </t>
  </si>
  <si>
    <t xml:space="preserve">Oʻzbekiston Respublikasi Davlat aktivlarini boshqarish agentligiga taqdim etilgan soliq imtiyozlari </t>
  </si>
  <si>
    <t>ROʻYXATI</t>
  </si>
  <si>
    <t>Hujjat turi</t>
  </si>
  <si>
    <t>Hujjat raqami</t>
  </si>
  <si>
    <t>Hujjat tasdiqlangan sana</t>
  </si>
  <si>
    <t>Hujjat nomi</t>
  </si>
  <si>
    <t>Hujjatning tuzilmaviy birligi</t>
  </si>
  <si>
    <t>Kuchga kirish sanasi</t>
  </si>
  <si>
    <t>Hujjatning amal qilish muddati</t>
  </si>
  <si>
    <t>Imtiyoz turi</t>
  </si>
  <si>
    <t>Imtiyoz berilgan soha nomi</t>
  </si>
  <si>
    <t xml:space="preserve">Bojxona toʻlovi
</t>
  </si>
  <si>
    <t>Aksiz soligʻi</t>
  </si>
  <si>
    <t>QQS</t>
  </si>
  <si>
    <t xml:space="preserve">MAʼLUMOT </t>
  </si>
  <si>
    <t>Nazorat tadbirlari mazmuni</t>
  </si>
  <si>
    <t>Oʻtkazish sanasi</t>
  </si>
  <si>
    <t>Obyektlar nomi</t>
  </si>
  <si>
    <t>14-ilova</t>
  </si>
  <si>
    <t>2023-yil yanvar-mart oylarida Oʻzbekiston Respublikasi Davlat aktivlarini boshqarish agentligi huzuridagi byudjetdan tashqari 
Davlat aktivlarini boshqarish, transformatsiya va xususiylashtirish jamgʻarmasi mablagʻlari hisobidan ajratilgan subsidiyalar, kreditlar hamda tijorat banklariga joylashtirilgan depozitlar toʻgʻrisidagi</t>
  </si>
  <si>
    <t>MAʼLUMOTLAR</t>
  </si>
  <si>
    <t>Kreditlar boʻyicha:</t>
  </si>
  <si>
    <t>2023-yil 1-aprel holatiga</t>
  </si>
  <si>
    <t>T/r</t>
  </si>
  <si>
    <t>Kredit oluvchilar nomi</t>
  </si>
  <si>
    <t>STIR</t>
  </si>
  <si>
    <t>Joylashgan hudud</t>
  </si>
  <si>
    <t xml:space="preserve">Mablagʻ ajratilishidan koʻzlangan maqsad </t>
  </si>
  <si>
    <t>Ajratilgan mablagʻ</t>
  </si>
  <si>
    <t>Ajratilishi tartibi</t>
  </si>
  <si>
    <t>Ajratilgan kredit mablagʻlarining qaytarilishi</t>
  </si>
  <si>
    <t>(viloyat, tuman (shahar)</t>
  </si>
  <si>
    <t>Foiz stavkasi</t>
  </si>
  <si>
    <t>Soʻndirilishi muddati</t>
  </si>
  <si>
    <t>Asosiy qarz</t>
  </si>
  <si>
    <t>Foiz toʻlovlari</t>
  </si>
  <si>
    <t>Jarima va penyalar</t>
  </si>
  <si>
    <t>Izoh: Hisobot davrida Jamgʻarma mablagʻlari hisobidan kreditlar ajratilmagan.</t>
  </si>
  <si>
    <t>Subsidiyalar boʻyicha:</t>
  </si>
  <si>
    <t>Subsidiya oluvchilar nomi</t>
  </si>
  <si>
    <t>Mablagʻ ajratilishi yuzasidan asoslovchi hujjat nomi va sanasi</t>
  </si>
  <si>
    <t>Izoh: Hisobot davrida Jamgʻarma mablagʻlari hisobidan subsidiyalar ajratilmagan.</t>
  </si>
  <si>
    <t>Depozitlar boʻyicha</t>
  </si>
  <si>
    <t>Depozit joylashtirilgan bank nomi</t>
  </si>
  <si>
    <t>Muddati</t>
  </si>
  <si>
    <t>Foizi</t>
  </si>
  <si>
    <t>Joylashtirilgan mablagʻ</t>
  </si>
  <si>
    <t>Shartnoma raqami va sanasi</t>
  </si>
  <si>
    <t>Izoh: Hisobot davrida Jamgʻarma mablagʻlari hisobidan tijorat banklarga depozitlar joylashtirilmagan.</t>
  </si>
  <si>
    <t>ming soʻmda</t>
  </si>
  <si>
    <t>Oʻzbekiston Respublikasi Davlat aktivlarini boshqarish agentligi va tasarufidagi budjet tashkilotlari kesimida 2023-yilning yanvar-iyun oylarida respublika budjetidan ajratilgan mablagʻlarning chegaralangan miqdorining  taqsimoti toʻgʻrisida</t>
  </si>
  <si>
    <t>Oʻzbekiston Respublikasi Davlat aktivlarini boshqarish agentligi va tasarufidagi budjet tashkilotlarida 2023-yilning yanvar-iyun oylarida respublika budjetidan kapital qoʻyilmalar hisobidan amalga oshirilayotgan loyihalarning ijrosi toʻgʻrisida</t>
  </si>
  <si>
    <t>Oʻzbekiston Respublikasi Davlat aktivlarini boshqarish agentligi tomonidan 2023-yilning yanvar-iyun oylarida asosiy vositalar xarid qilish uchun oʻtkazilgan tanlov (tender)lar va amalga oshirilgan davlat xaridlari toʻgʻrisida</t>
  </si>
  <si>
    <t>Oʻzbekiston Respublikasi Davlat aktivlarini boshqarish agentligi tomonidan 2023-yil yanvar-iyun oylarida kam baholi va tez eskiruvchi buyumlar xarid qilish uchun elektron doʻkon orqali amalga oshirilgan davlat xaridlari toʻgʻrisida</t>
  </si>
  <si>
    <t>Oʻzbekiston Respublikasi Davlat aktivlarini boshqarish agentligi tomonidan 2023-yil yanvar-iyun oylarida qurilish, rekonstruksiya qilish va taʼmirlash ishlari boʻyicha oʻtkazilgan tanlov (tender)lar toʻgʻrisida 
MAʼLUMOT</t>
  </si>
  <si>
    <t>2-chorak</t>
  </si>
  <si>
    <t xml:space="preserve">Oʻzbekiston Respublikasi Davlat aktivlarini boshqarish agentligi tomonidan 2023-yilning yanvar-iyun oylarida Oʻzbekiston Respublikasining Davlat byudjetidan moliyalashtiriladigan ijtimoiy va ishlab chiqarish infratuzilmasini rivojlantirish dasturlarining ijro etilishi toʻgʻrisidagi </t>
  </si>
  <si>
    <t xml:space="preserve">Oʻzbekiston Respublikasi Davlat aktivlarini boshqarish agentligida 2023-yil yanvar-iyun oylarida Oʻzbekiston Respublikasining Davlat byudjetidan moliyalashtiriladigan ijtimoiy va ishlab chiqarish infratuzilmasini rivojlantirish dasturlarining ijro etilishi toʻgʻrisida </t>
  </si>
  <si>
    <t>Oʻzbekiston Respublikasining Davlat moliyaviy nazorat organlari tomonidan 2023-yilning yanvar-iyun oylarida Oʻzbekiston Respublikasi Davlat aktivlarini boshqarish agentligida oʻtkazilgan nazorat tadbirlari yuzasidan</t>
  </si>
  <si>
    <t>Oʻzbekiston Respublikasining Davlat moliyaviy nazorat organlari tomonidan 2022-yilning yanvar-шнгт oylarida Oʻzbekiston Respublikasi Davlat aktivlarini boshqarish agentligida nazorat tadbirlari oʻtkazilmagan</t>
  </si>
  <si>
    <t>2023-yil 1-iyul holatiga</t>
  </si>
  <si>
    <t>Stiker</t>
  </si>
  <si>
    <t>Kley</t>
  </si>
  <si>
    <t>Qalam</t>
  </si>
  <si>
    <t>ЧП"KANS SHOP"</t>
  </si>
  <si>
    <t>OOO"POWER MAX GROUP"</t>
  </si>
  <si>
    <t>"KANSLER" MChJ</t>
  </si>
  <si>
    <t>Papka</t>
  </si>
  <si>
    <t>ООО "REAL PRINT"</t>
  </si>
  <si>
    <t>Pochtovaya marka</t>
  </si>
  <si>
    <t>O‘zbekiston pochtasi AJ</t>
  </si>
  <si>
    <t>Skrepki metallicheskie</t>
  </si>
  <si>
    <t>"FALCON LINE" хусусий корхонаси</t>
  </si>
  <si>
    <t xml:space="preserve"> "ELNURBEK-EZOZBEK" OK</t>
  </si>
  <si>
    <t>OOO JAUMKANS  PAPERS</t>
  </si>
  <si>
    <t>KANSLER MChJ</t>
  </si>
  <si>
    <t>Knigi pechatnie</t>
  </si>
  <si>
    <t>O'zbekiston Milliy assotsiatsiyasi</t>
  </si>
  <si>
    <t>Nabor koncelyarskiy predmetov</t>
  </si>
  <si>
    <t>ЧП DEKOS GROUP</t>
  </si>
  <si>
    <t xml:space="preserve">	306089114</t>
  </si>
  <si>
    <t>231110081511675</t>
  </si>
  <si>
    <t>303055063</t>
  </si>
  <si>
    <t>231110081511692</t>
  </si>
  <si>
    <t xml:space="preserve">	304144925</t>
  </si>
  <si>
    <t xml:space="preserve">	231110081517601</t>
  </si>
  <si>
    <t>207079302</t>
  </si>
  <si>
    <t>231110081416349</t>
  </si>
  <si>
    <t xml:space="preserve">	207079302</t>
  </si>
  <si>
    <t>231110081416435</t>
  </si>
  <si>
    <t>200833833</t>
  </si>
  <si>
    <t xml:space="preserve">231100101624556	</t>
  </si>
  <si>
    <t>231100311661149</t>
  </si>
  <si>
    <t>231110081564868</t>
  </si>
  <si>
    <t>231100311698502</t>
  </si>
  <si>
    <t>231100311698714</t>
  </si>
  <si>
    <t xml:space="preserve">	306894560</t>
  </si>
  <si>
    <t>231110081584002</t>
  </si>
  <si>
    <t>307656634</t>
  </si>
  <si>
    <t xml:space="preserve">231110081584029	</t>
  </si>
  <si>
    <t xml:space="preserve">	308137384</t>
  </si>
  <si>
    <t>231110081598135</t>
  </si>
  <si>
    <t>231110081607759</t>
  </si>
  <si>
    <t>204894074</t>
  </si>
  <si>
    <t>231100651766843</t>
  </si>
  <si>
    <t>303478716</t>
  </si>
  <si>
    <t xml:space="preserve">231100311800159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</si>
</sst>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/>
    <xf numFmtId="0" fontId="7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.abdullaev/Downloads/Humo%20Desktop/&#1044;&#1072;&#1074;&#1083;&#1072;&#1090;-&#1093;&#1072;&#1088;&#1080;&#1076;&#1083;&#1072;&#1088;&#1080;%201-&#1095;&#1086;&#1088;&#1072;&#1082;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4.2023"/>
    </sheetNames>
    <sheetDataSet>
      <sheetData sheetId="0">
        <row r="7">
          <cell r="E7">
            <v>7000000</v>
          </cell>
          <cell r="H7">
            <v>50</v>
          </cell>
        </row>
        <row r="10">
          <cell r="E10">
            <v>5200000</v>
          </cell>
          <cell r="H10">
            <v>40</v>
          </cell>
        </row>
        <row r="17">
          <cell r="E17">
            <v>903000</v>
          </cell>
          <cell r="H17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zoomScale="70" zoomScaleNormal="70" workbookViewId="0">
      <selection activeCell="F12" sqref="F12"/>
    </sheetView>
  </sheetViews>
  <sheetFormatPr defaultRowHeight="18.75" x14ac:dyDescent="0.3"/>
  <cols>
    <col min="1" max="1" width="14" style="1" customWidth="1"/>
    <col min="2" max="2" width="38" style="1" customWidth="1"/>
    <col min="3" max="3" width="34.7109375" style="1" customWidth="1"/>
    <col min="4" max="4" width="33" style="1" customWidth="1"/>
    <col min="5" max="5" width="26" style="1" customWidth="1"/>
    <col min="6" max="6" width="24.7109375" style="1" customWidth="1"/>
    <col min="7" max="7" width="28.85546875" style="1" customWidth="1"/>
    <col min="8" max="16384" width="9.140625" style="1"/>
  </cols>
  <sheetData>
    <row r="1" spans="1:7" x14ac:dyDescent="0.3">
      <c r="G1" s="3" t="s">
        <v>53</v>
      </c>
    </row>
    <row r="2" spans="1:7" ht="70.5" customHeight="1" x14ac:dyDescent="0.3">
      <c r="A2" s="56" t="s">
        <v>193</v>
      </c>
      <c r="B2" s="56"/>
      <c r="C2" s="56"/>
      <c r="D2" s="56"/>
      <c r="E2" s="56"/>
      <c r="F2" s="56"/>
      <c r="G2" s="56"/>
    </row>
    <row r="3" spans="1:7" x14ac:dyDescent="0.3">
      <c r="A3" s="57" t="s">
        <v>54</v>
      </c>
      <c r="B3" s="57"/>
      <c r="C3" s="57"/>
      <c r="D3" s="57"/>
      <c r="E3" s="57"/>
      <c r="F3" s="57"/>
      <c r="G3" s="57"/>
    </row>
    <row r="4" spans="1:7" x14ac:dyDescent="0.3">
      <c r="G4" s="7" t="s">
        <v>192</v>
      </c>
    </row>
    <row r="5" spans="1:7" ht="45" customHeight="1" x14ac:dyDescent="0.3">
      <c r="A5" s="58" t="s">
        <v>55</v>
      </c>
      <c r="B5" s="58" t="s">
        <v>63</v>
      </c>
      <c r="C5" s="58" t="s">
        <v>64</v>
      </c>
      <c r="D5" s="58"/>
      <c r="E5" s="58"/>
      <c r="F5" s="58"/>
      <c r="G5" s="58"/>
    </row>
    <row r="6" spans="1:7" ht="34.5" customHeight="1" x14ac:dyDescent="0.3">
      <c r="A6" s="58"/>
      <c r="B6" s="58"/>
      <c r="C6" s="58" t="s">
        <v>57</v>
      </c>
      <c r="D6" s="58" t="s">
        <v>58</v>
      </c>
      <c r="E6" s="58"/>
      <c r="F6" s="58"/>
      <c r="G6" s="58"/>
    </row>
    <row r="7" spans="1:7" ht="131.25" x14ac:dyDescent="0.3">
      <c r="A7" s="58"/>
      <c r="B7" s="58"/>
      <c r="C7" s="58"/>
      <c r="D7" s="9" t="s">
        <v>59</v>
      </c>
      <c r="E7" s="9" t="s">
        <v>60</v>
      </c>
      <c r="F7" s="9" t="s">
        <v>61</v>
      </c>
      <c r="G7" s="9" t="s">
        <v>62</v>
      </c>
    </row>
    <row r="8" spans="1:7" ht="82.5" customHeight="1" x14ac:dyDescent="0.3">
      <c r="A8" s="2">
        <v>1</v>
      </c>
      <c r="B8" s="2" t="s">
        <v>56</v>
      </c>
      <c r="C8" s="4">
        <v>4641543</v>
      </c>
      <c r="D8" s="4">
        <v>3666308</v>
      </c>
      <c r="E8" s="4">
        <v>910235</v>
      </c>
      <c r="F8" s="4">
        <v>65000</v>
      </c>
      <c r="G8" s="4">
        <v>0</v>
      </c>
    </row>
  </sheetData>
  <mergeCells count="7">
    <mergeCell ref="A2:G2"/>
    <mergeCell ref="A3:G3"/>
    <mergeCell ref="A5:A7"/>
    <mergeCell ref="B5:B7"/>
    <mergeCell ref="C6:C7"/>
    <mergeCell ref="D6:G6"/>
    <mergeCell ref="C5:G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8"/>
  <sheetViews>
    <sheetView zoomScale="70" zoomScaleNormal="70" workbookViewId="0">
      <selection activeCell="E8" sqref="E8"/>
    </sheetView>
  </sheetViews>
  <sheetFormatPr defaultRowHeight="18.75" x14ac:dyDescent="0.3"/>
  <cols>
    <col min="1" max="1" width="9.140625" style="1"/>
    <col min="2" max="2" width="20.7109375" style="1" customWidth="1"/>
    <col min="3" max="3" width="21.42578125" style="1" customWidth="1"/>
    <col min="4" max="4" width="23.140625" style="1" customWidth="1"/>
    <col min="5" max="5" width="17.42578125" style="1" customWidth="1"/>
    <col min="6" max="6" width="17.5703125" style="1" customWidth="1"/>
    <col min="7" max="7" width="18.85546875" style="1" customWidth="1"/>
    <col min="8" max="8" width="17.5703125" style="1" customWidth="1"/>
    <col min="9" max="9" width="15.42578125" style="1" customWidth="1"/>
    <col min="10" max="10" width="13.7109375" style="1" customWidth="1"/>
    <col min="11" max="11" width="14.5703125" style="1" customWidth="1"/>
    <col min="12" max="12" width="20.28515625" style="1" customWidth="1"/>
    <col min="13" max="16384" width="9.140625" style="1"/>
  </cols>
  <sheetData>
    <row r="1" spans="1:12" x14ac:dyDescent="0.3">
      <c r="L1" s="3" t="s">
        <v>16</v>
      </c>
    </row>
    <row r="3" spans="1:12" x14ac:dyDescent="0.3">
      <c r="B3" s="57" t="s">
        <v>143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x14ac:dyDescent="0.3">
      <c r="B4" s="57" t="s">
        <v>144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x14ac:dyDescent="0.3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x14ac:dyDescent="0.3">
      <c r="A6" s="58" t="s">
        <v>8</v>
      </c>
      <c r="B6" s="58" t="s">
        <v>145</v>
      </c>
      <c r="C6" s="58" t="s">
        <v>146</v>
      </c>
      <c r="D6" s="58" t="s">
        <v>147</v>
      </c>
      <c r="E6" s="58" t="s">
        <v>148</v>
      </c>
      <c r="F6" s="58" t="s">
        <v>149</v>
      </c>
      <c r="G6" s="58" t="s">
        <v>150</v>
      </c>
      <c r="H6" s="58" t="s">
        <v>151</v>
      </c>
      <c r="I6" s="58" t="s">
        <v>152</v>
      </c>
      <c r="J6" s="58"/>
      <c r="K6" s="58"/>
      <c r="L6" s="58" t="s">
        <v>153</v>
      </c>
    </row>
    <row r="7" spans="1:12" ht="150" x14ac:dyDescent="0.3">
      <c r="A7" s="58"/>
      <c r="B7" s="58"/>
      <c r="C7" s="58"/>
      <c r="D7" s="58"/>
      <c r="E7" s="58"/>
      <c r="F7" s="58"/>
      <c r="G7" s="58"/>
      <c r="H7" s="58"/>
      <c r="I7" s="9" t="s">
        <v>154</v>
      </c>
      <c r="J7" s="9" t="s">
        <v>155</v>
      </c>
      <c r="K7" s="9" t="s">
        <v>156</v>
      </c>
      <c r="L7" s="58"/>
    </row>
    <row r="8" spans="1:12" x14ac:dyDescent="0.3">
      <c r="A8" s="6">
        <v>1</v>
      </c>
      <c r="B8" s="6" t="s">
        <v>19</v>
      </c>
      <c r="C8" s="25" t="s">
        <v>19</v>
      </c>
      <c r="D8" s="25" t="s">
        <v>19</v>
      </c>
      <c r="E8" s="25" t="s">
        <v>19</v>
      </c>
      <c r="F8" s="25" t="s">
        <v>19</v>
      </c>
      <c r="G8" s="25" t="s">
        <v>19</v>
      </c>
      <c r="H8" s="25" t="s">
        <v>19</v>
      </c>
      <c r="I8" s="25" t="s">
        <v>19</v>
      </c>
      <c r="J8" s="25" t="s">
        <v>19</v>
      </c>
      <c r="K8" s="25" t="s">
        <v>19</v>
      </c>
      <c r="L8" s="25" t="s">
        <v>19</v>
      </c>
    </row>
  </sheetData>
  <mergeCells count="12">
    <mergeCell ref="I6:K6"/>
    <mergeCell ref="L6:L7"/>
    <mergeCell ref="B3:L3"/>
    <mergeCell ref="B4:L4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0"/>
  <sheetViews>
    <sheetView zoomScale="85" zoomScaleNormal="85" workbookViewId="0">
      <selection activeCell="B11" sqref="B11"/>
    </sheetView>
  </sheetViews>
  <sheetFormatPr defaultRowHeight="18.75" x14ac:dyDescent="0.3"/>
  <cols>
    <col min="1" max="1" width="9.140625" style="1"/>
    <col min="2" max="2" width="68.42578125" style="1" customWidth="1"/>
    <col min="3" max="3" width="37" style="1" customWidth="1"/>
    <col min="4" max="4" width="62.85546875" style="1" customWidth="1"/>
    <col min="5" max="16384" width="9.140625" style="1"/>
  </cols>
  <sheetData>
    <row r="1" spans="1:4" x14ac:dyDescent="0.3">
      <c r="D1" s="3" t="s">
        <v>17</v>
      </c>
    </row>
    <row r="3" spans="1:4" ht="56.25" customHeight="1" x14ac:dyDescent="0.3">
      <c r="B3" s="56" t="s">
        <v>201</v>
      </c>
      <c r="C3" s="56"/>
      <c r="D3" s="56"/>
    </row>
    <row r="4" spans="1:4" x14ac:dyDescent="0.3">
      <c r="B4" s="57" t="s">
        <v>157</v>
      </c>
      <c r="C4" s="57"/>
      <c r="D4" s="57"/>
    </row>
    <row r="6" spans="1:4" x14ac:dyDescent="0.3">
      <c r="A6" s="9" t="s">
        <v>8</v>
      </c>
      <c r="B6" s="9" t="s">
        <v>158</v>
      </c>
      <c r="C6" s="9" t="s">
        <v>159</v>
      </c>
      <c r="D6" s="9" t="s">
        <v>160</v>
      </c>
    </row>
    <row r="7" spans="1:4" x14ac:dyDescent="0.3">
      <c r="A7" s="6">
        <v>1</v>
      </c>
      <c r="B7" s="6" t="s">
        <v>19</v>
      </c>
      <c r="C7" s="25" t="s">
        <v>19</v>
      </c>
      <c r="D7" s="25" t="s">
        <v>19</v>
      </c>
    </row>
    <row r="10" spans="1:4" ht="39.75" customHeight="1" x14ac:dyDescent="0.3">
      <c r="A10" s="26" t="s">
        <v>18</v>
      </c>
      <c r="B10" s="59" t="s">
        <v>202</v>
      </c>
      <c r="C10" s="59"/>
      <c r="D10" s="59"/>
    </row>
  </sheetData>
  <mergeCells count="3">
    <mergeCell ref="B3:D3"/>
    <mergeCell ref="B4:D4"/>
    <mergeCell ref="B10:D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4"/>
  <sheetViews>
    <sheetView zoomScale="85" zoomScaleNormal="85" workbookViewId="0">
      <selection activeCell="F17" sqref="F17"/>
    </sheetView>
  </sheetViews>
  <sheetFormatPr defaultRowHeight="18.75" x14ac:dyDescent="0.3"/>
  <cols>
    <col min="1" max="1" width="6" style="1" customWidth="1"/>
    <col min="2" max="2" width="27.140625" style="1" customWidth="1"/>
    <col min="3" max="3" width="9.140625" style="1"/>
    <col min="4" max="4" width="16.42578125" style="1" customWidth="1"/>
    <col min="5" max="5" width="20.5703125" style="1" customWidth="1"/>
    <col min="6" max="6" width="17.7109375" style="1" customWidth="1"/>
    <col min="7" max="7" width="13.140625" style="1" customWidth="1"/>
    <col min="8" max="8" width="20.28515625" style="1" customWidth="1"/>
    <col min="9" max="9" width="11.42578125" style="1" customWidth="1"/>
    <col min="10" max="10" width="14.140625" style="1" customWidth="1"/>
    <col min="11" max="11" width="13.5703125" style="1" customWidth="1"/>
    <col min="12" max="16384" width="9.140625" style="1"/>
  </cols>
  <sheetData>
    <row r="1" spans="1:11" x14ac:dyDescent="0.3">
      <c r="K1" s="46" t="s">
        <v>161</v>
      </c>
    </row>
    <row r="3" spans="1:11" ht="73.5" customHeight="1" x14ac:dyDescent="0.3">
      <c r="B3" s="56" t="s">
        <v>162</v>
      </c>
      <c r="C3" s="56"/>
      <c r="D3" s="56"/>
      <c r="E3" s="56"/>
      <c r="F3" s="56"/>
      <c r="G3" s="56"/>
      <c r="H3" s="56"/>
      <c r="I3" s="56"/>
      <c r="J3" s="56"/>
      <c r="K3" s="56"/>
    </row>
    <row r="4" spans="1:11" x14ac:dyDescent="0.3">
      <c r="B4" s="57" t="s">
        <v>163</v>
      </c>
      <c r="C4" s="57"/>
      <c r="D4" s="57"/>
      <c r="E4" s="57"/>
      <c r="F4" s="57"/>
      <c r="G4" s="57"/>
      <c r="H4" s="57"/>
      <c r="I4" s="57"/>
      <c r="J4" s="57"/>
      <c r="K4" s="57"/>
    </row>
    <row r="6" spans="1:11" ht="31.5" customHeight="1" x14ac:dyDescent="0.3">
      <c r="A6" s="38"/>
      <c r="B6" s="43" t="s">
        <v>164</v>
      </c>
      <c r="C6" s="43"/>
      <c r="D6" s="38"/>
      <c r="E6" s="38"/>
      <c r="F6" s="38"/>
      <c r="G6" s="38"/>
      <c r="H6" s="38"/>
      <c r="I6" s="80" t="s">
        <v>203</v>
      </c>
      <c r="J6" s="80"/>
      <c r="K6" s="80"/>
    </row>
    <row r="7" spans="1:11" ht="37.5" x14ac:dyDescent="0.3">
      <c r="A7" s="73" t="s">
        <v>166</v>
      </c>
      <c r="B7" s="73" t="s">
        <v>167</v>
      </c>
      <c r="C7" s="73" t="s">
        <v>168</v>
      </c>
      <c r="D7" s="32" t="s">
        <v>169</v>
      </c>
      <c r="E7" s="73" t="s">
        <v>170</v>
      </c>
      <c r="F7" s="32" t="s">
        <v>171</v>
      </c>
      <c r="G7" s="73" t="s">
        <v>172</v>
      </c>
      <c r="H7" s="73"/>
      <c r="I7" s="73" t="s">
        <v>173</v>
      </c>
      <c r="J7" s="73"/>
      <c r="K7" s="73"/>
    </row>
    <row r="8" spans="1:11" ht="56.25" x14ac:dyDescent="0.3">
      <c r="A8" s="73"/>
      <c r="B8" s="73"/>
      <c r="C8" s="73"/>
      <c r="D8" s="32" t="s">
        <v>174</v>
      </c>
      <c r="E8" s="73"/>
      <c r="F8" s="32" t="s">
        <v>129</v>
      </c>
      <c r="G8" s="32" t="s">
        <v>175</v>
      </c>
      <c r="H8" s="32" t="s">
        <v>176</v>
      </c>
      <c r="I8" s="32" t="s">
        <v>177</v>
      </c>
      <c r="J8" s="32" t="s">
        <v>178</v>
      </c>
      <c r="K8" s="32" t="s">
        <v>179</v>
      </c>
    </row>
    <row r="9" spans="1:11" x14ac:dyDescent="0.3">
      <c r="A9" s="33">
        <v>1</v>
      </c>
      <c r="B9" s="39"/>
      <c r="C9" s="39"/>
      <c r="D9" s="39"/>
      <c r="E9" s="39"/>
      <c r="F9" s="39"/>
      <c r="G9" s="39"/>
      <c r="H9" s="39"/>
      <c r="I9" s="39"/>
      <c r="J9" s="39"/>
      <c r="K9" s="40"/>
    </row>
    <row r="10" spans="1:11" x14ac:dyDescent="0.3">
      <c r="A10" s="33">
        <v>2</v>
      </c>
      <c r="B10" s="39"/>
      <c r="C10" s="39"/>
      <c r="D10" s="39"/>
      <c r="E10" s="39"/>
      <c r="F10" s="39"/>
      <c r="G10" s="39"/>
      <c r="H10" s="39"/>
      <c r="I10" s="39"/>
      <c r="J10" s="39"/>
      <c r="K10" s="40"/>
    </row>
    <row r="11" spans="1:11" x14ac:dyDescent="0.3">
      <c r="A11" s="33">
        <v>3</v>
      </c>
      <c r="B11" s="39"/>
      <c r="C11" s="39"/>
      <c r="D11" s="39"/>
      <c r="E11" s="39"/>
      <c r="F11" s="39"/>
      <c r="G11" s="39"/>
      <c r="H11" s="39"/>
      <c r="I11" s="39"/>
      <c r="J11" s="39"/>
      <c r="K11" s="40"/>
    </row>
    <row r="12" spans="1:11" x14ac:dyDescent="0.3">
      <c r="A12" s="73" t="s">
        <v>100</v>
      </c>
      <c r="B12" s="73"/>
      <c r="C12" s="32" t="s">
        <v>90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</row>
    <row r="13" spans="1:11" x14ac:dyDescent="0.3">
      <c r="A13" s="78"/>
      <c r="B13" s="44" t="s">
        <v>180</v>
      </c>
      <c r="C13" s="44"/>
      <c r="D13" s="44"/>
      <c r="E13" s="44"/>
      <c r="F13" s="44"/>
      <c r="G13" s="44"/>
      <c r="H13" s="44"/>
      <c r="I13" s="44"/>
      <c r="J13" s="44"/>
      <c r="K13" s="44"/>
    </row>
    <row r="14" spans="1:11" x14ac:dyDescent="0.3">
      <c r="A14" s="79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x14ac:dyDescent="0.3">
      <c r="A15" s="79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8.75" customHeight="1" x14ac:dyDescent="0.3">
      <c r="A16" s="38"/>
      <c r="B16" s="43" t="s">
        <v>181</v>
      </c>
      <c r="C16" s="43"/>
      <c r="D16" s="38"/>
      <c r="E16" s="38"/>
      <c r="F16" s="38"/>
      <c r="G16" s="41"/>
      <c r="H16" s="41"/>
      <c r="I16" s="80" t="s">
        <v>203</v>
      </c>
      <c r="J16" s="80"/>
      <c r="K16" s="80"/>
    </row>
    <row r="17" spans="1:11" ht="62.25" customHeight="1" x14ac:dyDescent="0.3">
      <c r="A17" s="73" t="s">
        <v>166</v>
      </c>
      <c r="B17" s="73" t="s">
        <v>182</v>
      </c>
      <c r="C17" s="73" t="s">
        <v>168</v>
      </c>
      <c r="D17" s="32" t="s">
        <v>169</v>
      </c>
      <c r="E17" s="73" t="s">
        <v>170</v>
      </c>
      <c r="F17" s="32" t="s">
        <v>171</v>
      </c>
      <c r="G17" s="82" t="s">
        <v>183</v>
      </c>
      <c r="H17" s="83"/>
      <c r="I17" s="83"/>
      <c r="J17" s="83"/>
      <c r="K17" s="84"/>
    </row>
    <row r="18" spans="1:11" ht="56.25" x14ac:dyDescent="0.3">
      <c r="A18" s="73"/>
      <c r="B18" s="73"/>
      <c r="C18" s="73"/>
      <c r="D18" s="32" t="s">
        <v>174</v>
      </c>
      <c r="E18" s="73"/>
      <c r="F18" s="32" t="s">
        <v>129</v>
      </c>
      <c r="G18" s="85"/>
      <c r="H18" s="86"/>
      <c r="I18" s="86"/>
      <c r="J18" s="86"/>
      <c r="K18" s="87"/>
    </row>
    <row r="19" spans="1:11" x14ac:dyDescent="0.3">
      <c r="A19" s="33">
        <v>1</v>
      </c>
      <c r="B19" s="39"/>
      <c r="C19" s="39"/>
      <c r="D19" s="39"/>
      <c r="E19" s="39"/>
      <c r="F19" s="39"/>
      <c r="G19" s="76"/>
      <c r="H19" s="76"/>
      <c r="I19" s="76"/>
      <c r="J19" s="76"/>
      <c r="K19" s="76"/>
    </row>
    <row r="20" spans="1:11" x14ac:dyDescent="0.3">
      <c r="A20" s="33">
        <v>2</v>
      </c>
      <c r="B20" s="39"/>
      <c r="C20" s="39"/>
      <c r="D20" s="39"/>
      <c r="E20" s="39"/>
      <c r="F20" s="39"/>
      <c r="G20" s="76"/>
      <c r="H20" s="76"/>
      <c r="I20" s="76"/>
      <c r="J20" s="76"/>
      <c r="K20" s="76"/>
    </row>
    <row r="21" spans="1:11" x14ac:dyDescent="0.3">
      <c r="A21" s="33">
        <v>3</v>
      </c>
      <c r="B21" s="39"/>
      <c r="C21" s="39"/>
      <c r="D21" s="39"/>
      <c r="E21" s="39"/>
      <c r="F21" s="39"/>
      <c r="G21" s="76"/>
      <c r="H21" s="76"/>
      <c r="I21" s="76"/>
      <c r="J21" s="76"/>
      <c r="K21" s="76"/>
    </row>
    <row r="22" spans="1:11" x14ac:dyDescent="0.3">
      <c r="A22" s="73" t="s">
        <v>100</v>
      </c>
      <c r="B22" s="73"/>
      <c r="C22" s="32" t="s">
        <v>90</v>
      </c>
      <c r="D22" s="32">
        <v>0</v>
      </c>
      <c r="E22" s="32">
        <v>0</v>
      </c>
      <c r="F22" s="32">
        <v>0</v>
      </c>
      <c r="G22" s="77" t="s">
        <v>90</v>
      </c>
      <c r="H22" s="77"/>
      <c r="I22" s="77"/>
      <c r="J22" s="77"/>
      <c r="K22" s="77"/>
    </row>
    <row r="23" spans="1:11" x14ac:dyDescent="0.3">
      <c r="A23" s="78"/>
      <c r="B23" s="44" t="s">
        <v>184</v>
      </c>
      <c r="C23" s="44"/>
      <c r="D23" s="44"/>
      <c r="E23" s="44"/>
      <c r="F23" s="44"/>
      <c r="G23" s="44"/>
      <c r="H23" s="44"/>
      <c r="I23" s="44"/>
      <c r="J23" s="44"/>
      <c r="K23" s="78"/>
    </row>
    <row r="24" spans="1:11" x14ac:dyDescent="0.3">
      <c r="A24" s="79"/>
      <c r="B24" s="45"/>
      <c r="C24" s="45"/>
      <c r="D24" s="45"/>
      <c r="E24" s="45"/>
      <c r="F24" s="45"/>
      <c r="G24" s="45"/>
      <c r="H24" s="45"/>
      <c r="I24" s="45"/>
      <c r="J24" s="45"/>
      <c r="K24" s="79"/>
    </row>
    <row r="25" spans="1:11" x14ac:dyDescent="0.3">
      <c r="A25" s="79"/>
      <c r="B25" s="45"/>
      <c r="C25" s="45"/>
      <c r="D25" s="45"/>
      <c r="E25" s="45"/>
      <c r="F25" s="45"/>
      <c r="G25" s="45"/>
      <c r="H25" s="45"/>
      <c r="I25" s="45"/>
      <c r="J25" s="45"/>
      <c r="K25" s="79"/>
    </row>
    <row r="26" spans="1:11" x14ac:dyDescent="0.3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18.75" customHeight="1" x14ac:dyDescent="0.3">
      <c r="A27" s="41"/>
      <c r="B27" s="81" t="s">
        <v>185</v>
      </c>
      <c r="C27" s="81"/>
      <c r="D27" s="41"/>
      <c r="E27" s="41"/>
      <c r="F27" s="41"/>
      <c r="G27" s="41"/>
      <c r="H27" s="41"/>
      <c r="I27" s="80" t="s">
        <v>165</v>
      </c>
      <c r="J27" s="80"/>
      <c r="K27" s="80"/>
    </row>
    <row r="28" spans="1:11" ht="37.5" x14ac:dyDescent="0.3">
      <c r="A28" s="73" t="s">
        <v>166</v>
      </c>
      <c r="B28" s="73" t="s">
        <v>186</v>
      </c>
      <c r="C28" s="73" t="s">
        <v>168</v>
      </c>
      <c r="D28" s="73" t="s">
        <v>187</v>
      </c>
      <c r="E28" s="73" t="s">
        <v>188</v>
      </c>
      <c r="F28" s="32" t="s">
        <v>189</v>
      </c>
      <c r="G28" s="73" t="s">
        <v>190</v>
      </c>
      <c r="H28" s="73"/>
      <c r="I28" s="73"/>
      <c r="J28" s="73"/>
      <c r="K28" s="73"/>
    </row>
    <row r="29" spans="1:11" x14ac:dyDescent="0.3">
      <c r="A29" s="73"/>
      <c r="B29" s="73"/>
      <c r="C29" s="73"/>
      <c r="D29" s="73"/>
      <c r="E29" s="73"/>
      <c r="F29" s="32" t="s">
        <v>129</v>
      </c>
      <c r="G29" s="73"/>
      <c r="H29" s="73"/>
      <c r="I29" s="73"/>
      <c r="J29" s="73"/>
      <c r="K29" s="73"/>
    </row>
    <row r="30" spans="1:11" x14ac:dyDescent="0.3">
      <c r="A30" s="33">
        <v>1</v>
      </c>
      <c r="B30" s="39"/>
      <c r="C30" s="39"/>
      <c r="D30" s="39"/>
      <c r="E30" s="39"/>
      <c r="F30" s="39"/>
      <c r="G30" s="76"/>
      <c r="H30" s="76"/>
      <c r="I30" s="76"/>
      <c r="J30" s="76"/>
      <c r="K30" s="76"/>
    </row>
    <row r="31" spans="1:11" x14ac:dyDescent="0.3">
      <c r="A31" s="33">
        <v>2</v>
      </c>
      <c r="B31" s="39"/>
      <c r="C31" s="39"/>
      <c r="D31" s="39"/>
      <c r="E31" s="39"/>
      <c r="F31" s="39"/>
      <c r="G31" s="76"/>
      <c r="H31" s="76"/>
      <c r="I31" s="76"/>
      <c r="J31" s="76"/>
      <c r="K31" s="76"/>
    </row>
    <row r="32" spans="1:11" x14ac:dyDescent="0.3">
      <c r="A32" s="33">
        <v>3</v>
      </c>
      <c r="B32" s="39"/>
      <c r="C32" s="39"/>
      <c r="D32" s="39"/>
      <c r="E32" s="39"/>
      <c r="F32" s="39"/>
      <c r="G32" s="76"/>
      <c r="H32" s="76"/>
      <c r="I32" s="76"/>
      <c r="J32" s="76"/>
      <c r="K32" s="76"/>
    </row>
    <row r="33" spans="1:11" x14ac:dyDescent="0.3">
      <c r="A33" s="73" t="s">
        <v>100</v>
      </c>
      <c r="B33" s="73"/>
      <c r="C33" s="39"/>
      <c r="D33" s="32">
        <v>0</v>
      </c>
      <c r="E33" s="32">
        <v>0</v>
      </c>
      <c r="F33" s="32">
        <v>0</v>
      </c>
      <c r="G33" s="77" t="s">
        <v>90</v>
      </c>
      <c r="H33" s="77"/>
      <c r="I33" s="77"/>
      <c r="J33" s="77"/>
      <c r="K33" s="77"/>
    </row>
    <row r="34" spans="1:11" x14ac:dyDescent="0.3">
      <c r="B34" s="44" t="s">
        <v>191</v>
      </c>
    </row>
  </sheetData>
  <mergeCells count="37">
    <mergeCell ref="A7:A8"/>
    <mergeCell ref="B7:B8"/>
    <mergeCell ref="C7:C8"/>
    <mergeCell ref="E7:E8"/>
    <mergeCell ref="G7:H7"/>
    <mergeCell ref="B17:B18"/>
    <mergeCell ref="C17:C18"/>
    <mergeCell ref="E17:E18"/>
    <mergeCell ref="G17:K18"/>
    <mergeCell ref="I6:K6"/>
    <mergeCell ref="I7:K7"/>
    <mergeCell ref="A33:B33"/>
    <mergeCell ref="G33:K33"/>
    <mergeCell ref="B27:C27"/>
    <mergeCell ref="I27:K27"/>
    <mergeCell ref="A28:A29"/>
    <mergeCell ref="B28:B29"/>
    <mergeCell ref="C28:C29"/>
    <mergeCell ref="D28:D29"/>
    <mergeCell ref="E28:E29"/>
    <mergeCell ref="G28:K29"/>
    <mergeCell ref="B3:K3"/>
    <mergeCell ref="B4:K4"/>
    <mergeCell ref="G30:K30"/>
    <mergeCell ref="G31:K31"/>
    <mergeCell ref="G32:K32"/>
    <mergeCell ref="G19:K19"/>
    <mergeCell ref="G20:K20"/>
    <mergeCell ref="G21:K21"/>
    <mergeCell ref="A22:B22"/>
    <mergeCell ref="G22:K22"/>
    <mergeCell ref="A23:A25"/>
    <mergeCell ref="K23:K25"/>
    <mergeCell ref="A12:B12"/>
    <mergeCell ref="A13:A15"/>
    <mergeCell ref="I16:K16"/>
    <mergeCell ref="A17:A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zoomScale="85" zoomScaleNormal="85" workbookViewId="0">
      <selection activeCell="A4" sqref="A4"/>
    </sheetView>
  </sheetViews>
  <sheetFormatPr defaultRowHeight="18.75" x14ac:dyDescent="0.3"/>
  <cols>
    <col min="1" max="1" width="11.5703125" style="1" customWidth="1"/>
    <col min="2" max="2" width="34.5703125" style="1" customWidth="1"/>
    <col min="3" max="3" width="22.42578125" style="1" customWidth="1"/>
    <col min="4" max="4" width="20.28515625" style="1" customWidth="1"/>
    <col min="5" max="5" width="19.42578125" style="1" customWidth="1"/>
    <col min="6" max="6" width="15.140625" style="1" customWidth="1"/>
    <col min="7" max="7" width="19.42578125" style="1" customWidth="1"/>
    <col min="8" max="8" width="19.85546875" style="1" customWidth="1"/>
    <col min="9" max="9" width="23.140625" style="1" customWidth="1"/>
    <col min="10" max="16384" width="9.140625" style="1"/>
  </cols>
  <sheetData>
    <row r="1" spans="1:9" x14ac:dyDescent="0.3">
      <c r="I1" s="3" t="s">
        <v>0</v>
      </c>
    </row>
    <row r="2" spans="1:9" ht="58.5" customHeight="1" x14ac:dyDescent="0.3">
      <c r="A2" s="56" t="s">
        <v>194</v>
      </c>
      <c r="B2" s="56"/>
      <c r="C2" s="56"/>
      <c r="D2" s="56"/>
      <c r="E2" s="56"/>
      <c r="F2" s="56"/>
      <c r="G2" s="56"/>
      <c r="H2" s="56"/>
      <c r="I2" s="56"/>
    </row>
    <row r="3" spans="1:9" x14ac:dyDescent="0.3">
      <c r="A3" s="57" t="s">
        <v>54</v>
      </c>
      <c r="B3" s="57"/>
      <c r="C3" s="57"/>
      <c r="D3" s="57"/>
      <c r="E3" s="57"/>
      <c r="F3" s="57"/>
      <c r="G3" s="57"/>
      <c r="H3" s="57"/>
      <c r="I3" s="57"/>
    </row>
    <row r="5" spans="1:9" x14ac:dyDescent="0.3">
      <c r="A5" s="58" t="s">
        <v>55</v>
      </c>
      <c r="B5" s="58" t="s">
        <v>65</v>
      </c>
      <c r="C5" s="58" t="s">
        <v>66</v>
      </c>
      <c r="D5" s="58" t="s">
        <v>67</v>
      </c>
      <c r="E5" s="58" t="s">
        <v>68</v>
      </c>
      <c r="F5" s="58" t="s">
        <v>69</v>
      </c>
      <c r="G5" s="58"/>
      <c r="H5" s="60" t="s">
        <v>70</v>
      </c>
      <c r="I5" s="60" t="s">
        <v>71</v>
      </c>
    </row>
    <row r="6" spans="1:9" ht="37.5" x14ac:dyDescent="0.3">
      <c r="A6" s="58"/>
      <c r="B6" s="58"/>
      <c r="C6" s="58"/>
      <c r="D6" s="58"/>
      <c r="E6" s="58"/>
      <c r="F6" s="9" t="s">
        <v>72</v>
      </c>
      <c r="G6" s="9" t="s">
        <v>73</v>
      </c>
      <c r="H6" s="61"/>
      <c r="I6" s="61"/>
    </row>
    <row r="7" spans="1:9" ht="56.25" x14ac:dyDescent="0.3">
      <c r="A7" s="5">
        <v>1</v>
      </c>
      <c r="B7" s="5" t="s">
        <v>56</v>
      </c>
      <c r="C7" s="5" t="s">
        <v>19</v>
      </c>
      <c r="D7" s="25" t="s">
        <v>19</v>
      </c>
      <c r="E7" s="25" t="s">
        <v>19</v>
      </c>
      <c r="F7" s="25" t="s">
        <v>19</v>
      </c>
      <c r="G7" s="25" t="s">
        <v>19</v>
      </c>
      <c r="H7" s="25" t="s">
        <v>19</v>
      </c>
      <c r="I7" s="25" t="s">
        <v>19</v>
      </c>
    </row>
    <row r="9" spans="1:9" ht="39.75" customHeight="1" x14ac:dyDescent="0.3">
      <c r="A9" s="26" t="s">
        <v>74</v>
      </c>
      <c r="B9" s="59" t="s">
        <v>75</v>
      </c>
      <c r="C9" s="59"/>
      <c r="D9" s="59"/>
      <c r="E9" s="59"/>
      <c r="F9" s="59"/>
      <c r="G9" s="59"/>
      <c r="H9" s="59"/>
      <c r="I9" s="59"/>
    </row>
    <row r="10" spans="1:9" x14ac:dyDescent="0.3">
      <c r="B10" s="23"/>
      <c r="C10" s="23"/>
      <c r="D10" s="23"/>
      <c r="E10" s="23"/>
      <c r="F10" s="23"/>
      <c r="G10" s="23"/>
      <c r="H10" s="23"/>
      <c r="I10" s="23"/>
    </row>
    <row r="11" spans="1:9" x14ac:dyDescent="0.3">
      <c r="B11" s="23"/>
      <c r="C11" s="23"/>
      <c r="D11" s="23"/>
      <c r="E11" s="23"/>
      <c r="F11" s="23"/>
      <c r="G11" s="23"/>
      <c r="H11" s="23"/>
      <c r="I11" s="23"/>
    </row>
    <row r="12" spans="1:9" x14ac:dyDescent="0.3">
      <c r="C12" s="3"/>
    </row>
  </sheetData>
  <mergeCells count="11">
    <mergeCell ref="B9:I9"/>
    <mergeCell ref="A2:I2"/>
    <mergeCell ref="A3:I3"/>
    <mergeCell ref="A5:A6"/>
    <mergeCell ref="B5:B6"/>
    <mergeCell ref="C5:C6"/>
    <mergeCell ref="D5:D6"/>
    <mergeCell ref="E5:E6"/>
    <mergeCell ref="F5:G5"/>
    <mergeCell ref="H5:H6"/>
    <mergeCell ref="I5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"/>
  <sheetViews>
    <sheetView topLeftCell="A10" zoomScale="70" zoomScaleNormal="70" workbookViewId="0">
      <selection activeCell="E27" sqref="E27"/>
    </sheetView>
  </sheetViews>
  <sheetFormatPr defaultRowHeight="18.75" x14ac:dyDescent="0.3"/>
  <cols>
    <col min="1" max="1" width="10.5703125" style="1" customWidth="1"/>
    <col min="2" max="2" width="21.5703125" style="1" customWidth="1"/>
    <col min="3" max="3" width="46.28515625" style="1" customWidth="1"/>
    <col min="4" max="4" width="19.42578125" style="1" customWidth="1"/>
    <col min="5" max="5" width="24.5703125" style="1" customWidth="1"/>
    <col min="6" max="6" width="37.42578125" style="1" customWidth="1"/>
    <col min="7" max="16384" width="9.140625" style="1"/>
  </cols>
  <sheetData>
    <row r="1" spans="1:6" x14ac:dyDescent="0.3">
      <c r="F1" s="3" t="s">
        <v>1</v>
      </c>
    </row>
    <row r="3" spans="1:6" ht="45" customHeight="1" x14ac:dyDescent="0.3">
      <c r="A3" s="56" t="s">
        <v>76</v>
      </c>
      <c r="B3" s="56"/>
      <c r="C3" s="56"/>
      <c r="D3" s="56"/>
      <c r="E3" s="56"/>
      <c r="F3" s="56"/>
    </row>
    <row r="4" spans="1:6" x14ac:dyDescent="0.3">
      <c r="A4" s="57" t="s">
        <v>54</v>
      </c>
      <c r="B4" s="57"/>
      <c r="C4" s="57"/>
      <c r="D4" s="57"/>
      <c r="E4" s="57"/>
      <c r="F4" s="57"/>
    </row>
    <row r="6" spans="1:6" ht="67.5" customHeight="1" x14ac:dyDescent="0.3">
      <c r="A6" s="58" t="s">
        <v>55</v>
      </c>
      <c r="B6" s="58" t="s">
        <v>77</v>
      </c>
      <c r="C6" s="58" t="s">
        <v>78</v>
      </c>
      <c r="D6" s="58" t="s">
        <v>79</v>
      </c>
      <c r="E6" s="58"/>
      <c r="F6" s="60" t="s">
        <v>80</v>
      </c>
    </row>
    <row r="7" spans="1:6" ht="31.5" customHeight="1" x14ac:dyDescent="0.3">
      <c r="A7" s="58"/>
      <c r="B7" s="58"/>
      <c r="C7" s="58"/>
      <c r="D7" s="9" t="s">
        <v>81</v>
      </c>
      <c r="E7" s="9" t="s">
        <v>82</v>
      </c>
      <c r="F7" s="61"/>
    </row>
    <row r="8" spans="1:6" x14ac:dyDescent="0.3">
      <c r="A8" s="62">
        <v>1</v>
      </c>
      <c r="B8" s="62" t="s">
        <v>83</v>
      </c>
      <c r="C8" s="12" t="s">
        <v>84</v>
      </c>
      <c r="D8" s="8">
        <v>0</v>
      </c>
      <c r="E8" s="27">
        <v>0</v>
      </c>
      <c r="F8" s="62" t="s">
        <v>91</v>
      </c>
    </row>
    <row r="9" spans="1:6" ht="37.5" x14ac:dyDescent="0.3">
      <c r="A9" s="63"/>
      <c r="B9" s="63"/>
      <c r="C9" s="12" t="s">
        <v>85</v>
      </c>
      <c r="D9" s="8">
        <f>+'[1]01.04.2023'!$H$7+'[1]01.04.2023'!$H$10+'[1]01.04.2023'!$H$17</f>
        <v>100</v>
      </c>
      <c r="E9" s="27">
        <f>+'[1]01.04.2023'!$E$7+'[1]01.04.2023'!$E$10+'[1]01.04.2023'!$E$17</f>
        <v>13103000</v>
      </c>
      <c r="F9" s="63"/>
    </row>
    <row r="10" spans="1:6" ht="37.5" x14ac:dyDescent="0.3">
      <c r="A10" s="63"/>
      <c r="B10" s="63"/>
      <c r="C10" s="12" t="s">
        <v>86</v>
      </c>
      <c r="D10" s="8">
        <v>0</v>
      </c>
      <c r="E10" s="27">
        <v>0</v>
      </c>
      <c r="F10" s="63"/>
    </row>
    <row r="11" spans="1:6" x14ac:dyDescent="0.3">
      <c r="A11" s="63"/>
      <c r="B11" s="63"/>
      <c r="C11" s="12" t="s">
        <v>87</v>
      </c>
      <c r="D11" s="8">
        <v>19</v>
      </c>
      <c r="E11" s="27">
        <v>19579464.57</v>
      </c>
      <c r="F11" s="63"/>
    </row>
    <row r="12" spans="1:6" x14ac:dyDescent="0.3">
      <c r="A12" s="63"/>
      <c r="B12" s="63"/>
      <c r="C12" s="9" t="s">
        <v>57</v>
      </c>
      <c r="D12" s="10">
        <f>SUM(D8:D11)</f>
        <v>119</v>
      </c>
      <c r="E12" s="28">
        <f>SUM(E8:E11)</f>
        <v>32682464.57</v>
      </c>
      <c r="F12" s="64"/>
    </row>
    <row r="13" spans="1:6" x14ac:dyDescent="0.3">
      <c r="A13" s="63"/>
      <c r="B13" s="63"/>
      <c r="C13" s="12" t="s">
        <v>84</v>
      </c>
      <c r="D13" s="8">
        <v>0</v>
      </c>
      <c r="E13" s="27">
        <v>0</v>
      </c>
      <c r="F13" s="62" t="s">
        <v>92</v>
      </c>
    </row>
    <row r="14" spans="1:6" ht="37.5" x14ac:dyDescent="0.3">
      <c r="A14" s="63"/>
      <c r="B14" s="63"/>
      <c r="C14" s="12" t="s">
        <v>85</v>
      </c>
      <c r="D14" s="8">
        <v>7990</v>
      </c>
      <c r="E14" s="27">
        <v>70178332.400000006</v>
      </c>
      <c r="F14" s="63"/>
    </row>
    <row r="15" spans="1:6" ht="37.5" x14ac:dyDescent="0.3">
      <c r="A15" s="63"/>
      <c r="B15" s="63"/>
      <c r="C15" s="12" t="s">
        <v>86</v>
      </c>
      <c r="D15" s="8">
        <v>0</v>
      </c>
      <c r="E15" s="27">
        <v>0</v>
      </c>
      <c r="F15" s="63"/>
    </row>
    <row r="16" spans="1:6" x14ac:dyDescent="0.3">
      <c r="A16" s="63"/>
      <c r="B16" s="63"/>
      <c r="C16" s="12" t="s">
        <v>87</v>
      </c>
      <c r="D16" s="8">
        <v>2858</v>
      </c>
      <c r="E16" s="27">
        <v>1959122132.6899996</v>
      </c>
      <c r="F16" s="63"/>
    </row>
    <row r="17" spans="1:6" x14ac:dyDescent="0.3">
      <c r="A17" s="63"/>
      <c r="B17" s="63"/>
      <c r="C17" s="9" t="s">
        <v>57</v>
      </c>
      <c r="D17" s="10">
        <f>SUM(D13:D16)</f>
        <v>10848</v>
      </c>
      <c r="E17" s="28">
        <f>SUM(E13:E16)</f>
        <v>2029300465.0899997</v>
      </c>
      <c r="F17" s="64"/>
    </row>
    <row r="18" spans="1:6" x14ac:dyDescent="0.3">
      <c r="A18" s="63"/>
      <c r="B18" s="63"/>
      <c r="C18" s="12" t="s">
        <v>84</v>
      </c>
      <c r="D18" s="8">
        <v>0</v>
      </c>
      <c r="E18" s="27">
        <v>0</v>
      </c>
      <c r="F18" s="62" t="s">
        <v>88</v>
      </c>
    </row>
    <row r="19" spans="1:6" ht="37.5" x14ac:dyDescent="0.3">
      <c r="A19" s="63"/>
      <c r="B19" s="63"/>
      <c r="C19" s="12" t="s">
        <v>85</v>
      </c>
      <c r="D19" s="8">
        <v>0</v>
      </c>
      <c r="E19" s="27">
        <v>0</v>
      </c>
      <c r="F19" s="63"/>
    </row>
    <row r="20" spans="1:6" ht="37.5" x14ac:dyDescent="0.3">
      <c r="A20" s="63"/>
      <c r="B20" s="63"/>
      <c r="C20" s="12" t="s">
        <v>86</v>
      </c>
      <c r="D20" s="8">
        <v>0</v>
      </c>
      <c r="E20" s="27">
        <v>0</v>
      </c>
      <c r="F20" s="63"/>
    </row>
    <row r="21" spans="1:6" x14ac:dyDescent="0.3">
      <c r="A21" s="63"/>
      <c r="B21" s="63"/>
      <c r="C21" s="12" t="s">
        <v>87</v>
      </c>
      <c r="D21" s="8">
        <v>13</v>
      </c>
      <c r="E21" s="27">
        <v>79243818.909999996</v>
      </c>
      <c r="F21" s="63"/>
    </row>
    <row r="22" spans="1:6" x14ac:dyDescent="0.3">
      <c r="A22" s="63"/>
      <c r="B22" s="63"/>
      <c r="C22" s="9" t="s">
        <v>57</v>
      </c>
      <c r="D22" s="10">
        <f>SUM(D18:D21)</f>
        <v>13</v>
      </c>
      <c r="E22" s="28">
        <f>SUM(E18:E21)</f>
        <v>79243818.909999996</v>
      </c>
      <c r="F22" s="63"/>
    </row>
    <row r="23" spans="1:6" x14ac:dyDescent="0.3">
      <c r="A23" s="64"/>
      <c r="B23" s="64"/>
      <c r="C23" s="9" t="s">
        <v>89</v>
      </c>
      <c r="D23" s="10">
        <f>D12+D17+D22</f>
        <v>10980</v>
      </c>
      <c r="E23" s="28">
        <f>E12+E17+E22</f>
        <v>2141226748.5699997</v>
      </c>
      <c r="F23" s="17" t="s">
        <v>90</v>
      </c>
    </row>
    <row r="24" spans="1:6" x14ac:dyDescent="0.3">
      <c r="A24" s="62">
        <v>2</v>
      </c>
      <c r="B24" s="62" t="s">
        <v>198</v>
      </c>
      <c r="C24" s="12" t="s">
        <v>84</v>
      </c>
      <c r="D24" s="8">
        <v>0</v>
      </c>
      <c r="E24" s="27">
        <v>0</v>
      </c>
      <c r="F24" s="62" t="s">
        <v>91</v>
      </c>
    </row>
    <row r="25" spans="1:6" ht="37.5" x14ac:dyDescent="0.3">
      <c r="A25" s="63"/>
      <c r="B25" s="63"/>
      <c r="C25" s="12" t="s">
        <v>85</v>
      </c>
      <c r="D25" s="8">
        <v>500</v>
      </c>
      <c r="E25" s="27">
        <v>14748</v>
      </c>
      <c r="F25" s="63"/>
    </row>
    <row r="26" spans="1:6" ht="37.5" x14ac:dyDescent="0.3">
      <c r="A26" s="63"/>
      <c r="B26" s="63"/>
      <c r="C26" s="12" t="s">
        <v>86</v>
      </c>
      <c r="D26" s="8">
        <v>0</v>
      </c>
      <c r="E26" s="27">
        <v>0</v>
      </c>
      <c r="F26" s="63"/>
    </row>
    <row r="27" spans="1:6" x14ac:dyDescent="0.3">
      <c r="A27" s="63"/>
      <c r="B27" s="63"/>
      <c r="C27" s="12" t="s">
        <v>87</v>
      </c>
      <c r="D27" s="8">
        <v>4</v>
      </c>
      <c r="E27" s="27">
        <f>16155192.4-E25</f>
        <v>16140444.4</v>
      </c>
      <c r="F27" s="63"/>
    </row>
    <row r="28" spans="1:6" x14ac:dyDescent="0.3">
      <c r="A28" s="63"/>
      <c r="B28" s="63"/>
      <c r="C28" s="52" t="s">
        <v>57</v>
      </c>
      <c r="D28" s="10">
        <f>SUM(D25:D27)</f>
        <v>504</v>
      </c>
      <c r="E28" s="28">
        <f>SUM(E24:E27)</f>
        <v>16155192.4</v>
      </c>
      <c r="F28" s="64"/>
    </row>
    <row r="29" spans="1:6" x14ac:dyDescent="0.3">
      <c r="A29" s="63"/>
      <c r="B29" s="63"/>
      <c r="C29" s="12" t="s">
        <v>84</v>
      </c>
      <c r="D29" s="8">
        <v>0</v>
      </c>
      <c r="E29" s="27">
        <v>0</v>
      </c>
      <c r="F29" s="62" t="s">
        <v>92</v>
      </c>
    </row>
    <row r="30" spans="1:6" ht="37.5" x14ac:dyDescent="0.3">
      <c r="A30" s="63"/>
      <c r="B30" s="63"/>
      <c r="C30" s="12" t="s">
        <v>85</v>
      </c>
      <c r="D30" s="8">
        <v>9186</v>
      </c>
      <c r="E30" s="27">
        <v>129871054</v>
      </c>
      <c r="F30" s="63"/>
    </row>
    <row r="31" spans="1:6" ht="37.5" x14ac:dyDescent="0.3">
      <c r="A31" s="63"/>
      <c r="B31" s="63"/>
      <c r="C31" s="12" t="s">
        <v>86</v>
      </c>
      <c r="D31" s="8">
        <v>0</v>
      </c>
      <c r="E31" s="27">
        <v>0</v>
      </c>
      <c r="F31" s="63"/>
    </row>
    <row r="32" spans="1:6" x14ac:dyDescent="0.3">
      <c r="A32" s="63"/>
      <c r="B32" s="63"/>
      <c r="C32" s="12" t="s">
        <v>87</v>
      </c>
      <c r="D32" s="8">
        <v>359</v>
      </c>
      <c r="E32" s="27">
        <f>2138929468.5-E30</f>
        <v>2009058414.5</v>
      </c>
      <c r="F32" s="63"/>
    </row>
    <row r="33" spans="1:6" x14ac:dyDescent="0.3">
      <c r="A33" s="63"/>
      <c r="B33" s="63"/>
      <c r="C33" s="52" t="s">
        <v>57</v>
      </c>
      <c r="D33" s="10">
        <f>SUM(D29:D32)</f>
        <v>9545</v>
      </c>
      <c r="E33" s="28">
        <f>SUM(E29:E32)</f>
        <v>2138929468.5</v>
      </c>
      <c r="F33" s="64"/>
    </row>
    <row r="34" spans="1:6" x14ac:dyDescent="0.3">
      <c r="A34" s="63"/>
      <c r="B34" s="63"/>
      <c r="C34" s="12" t="s">
        <v>84</v>
      </c>
      <c r="D34" s="8">
        <v>0</v>
      </c>
      <c r="E34" s="27">
        <v>0</v>
      </c>
      <c r="F34" s="62" t="s">
        <v>88</v>
      </c>
    </row>
    <row r="35" spans="1:6" ht="37.5" x14ac:dyDescent="0.3">
      <c r="A35" s="63"/>
      <c r="B35" s="63"/>
      <c r="C35" s="12" t="s">
        <v>85</v>
      </c>
      <c r="D35" s="8">
        <v>0</v>
      </c>
      <c r="E35" s="27">
        <v>0</v>
      </c>
      <c r="F35" s="63"/>
    </row>
    <row r="36" spans="1:6" ht="37.5" x14ac:dyDescent="0.3">
      <c r="A36" s="63"/>
      <c r="B36" s="63"/>
      <c r="C36" s="12" t="s">
        <v>86</v>
      </c>
      <c r="D36" s="8">
        <v>0</v>
      </c>
      <c r="E36" s="27">
        <v>0</v>
      </c>
      <c r="F36" s="63"/>
    </row>
    <row r="37" spans="1:6" x14ac:dyDescent="0.3">
      <c r="A37" s="63"/>
      <c r="B37" s="63"/>
      <c r="C37" s="12" t="s">
        <v>87</v>
      </c>
      <c r="D37" s="8">
        <v>2</v>
      </c>
      <c r="E37" s="27">
        <v>13783440</v>
      </c>
      <c r="F37" s="63"/>
    </row>
    <row r="38" spans="1:6" x14ac:dyDescent="0.3">
      <c r="A38" s="63"/>
      <c r="B38" s="63"/>
      <c r="C38" s="52" t="s">
        <v>57</v>
      </c>
      <c r="D38" s="10">
        <f>SUM(D34:D37)</f>
        <v>2</v>
      </c>
      <c r="E38" s="28">
        <f>SUM(E34:E37)</f>
        <v>13783440</v>
      </c>
      <c r="F38" s="63"/>
    </row>
    <row r="39" spans="1:6" x14ac:dyDescent="0.3">
      <c r="A39" s="64"/>
      <c r="B39" s="64"/>
      <c r="C39" s="52" t="s">
        <v>89</v>
      </c>
      <c r="D39" s="10">
        <f>D28+D33+D38</f>
        <v>10051</v>
      </c>
      <c r="E39" s="28">
        <f>E28+E33+E38</f>
        <v>2168868100.9000001</v>
      </c>
      <c r="F39" s="47" t="s">
        <v>90</v>
      </c>
    </row>
  </sheetData>
  <mergeCells count="17">
    <mergeCell ref="A24:A39"/>
    <mergeCell ref="B24:B39"/>
    <mergeCell ref="F24:F28"/>
    <mergeCell ref="F29:F33"/>
    <mergeCell ref="F34:F38"/>
    <mergeCell ref="A3:F3"/>
    <mergeCell ref="A4:F4"/>
    <mergeCell ref="F8:F12"/>
    <mergeCell ref="F13:F17"/>
    <mergeCell ref="A6:A7"/>
    <mergeCell ref="B6:B7"/>
    <mergeCell ref="C6:C7"/>
    <mergeCell ref="D6:E6"/>
    <mergeCell ref="F6:F7"/>
    <mergeCell ref="B8:B23"/>
    <mergeCell ref="A8:A23"/>
    <mergeCell ref="F18:F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4.9989318521683403E-2"/>
  </sheetPr>
  <dimension ref="A1:J13"/>
  <sheetViews>
    <sheetView workbookViewId="0">
      <selection activeCell="A4" sqref="A4:J4"/>
    </sheetView>
  </sheetViews>
  <sheetFormatPr defaultRowHeight="18.75" x14ac:dyDescent="0.3"/>
  <cols>
    <col min="1" max="1" width="11" style="1" customWidth="1"/>
    <col min="2" max="2" width="22.7109375" style="1" customWidth="1"/>
    <col min="3" max="3" width="21.42578125" style="1" customWidth="1"/>
    <col min="4" max="4" width="23.85546875" style="1" customWidth="1"/>
    <col min="5" max="6" width="24.28515625" style="1" customWidth="1"/>
    <col min="7" max="7" width="23.42578125" style="1" customWidth="1"/>
    <col min="8" max="8" width="44.28515625" style="1" customWidth="1"/>
    <col min="9" max="9" width="21.7109375" style="1" customWidth="1"/>
    <col min="10" max="10" width="43.42578125" style="1" customWidth="1"/>
    <col min="11" max="16384" width="9.140625" style="1"/>
  </cols>
  <sheetData>
    <row r="1" spans="1:10" x14ac:dyDescent="0.3">
      <c r="J1" s="7" t="s">
        <v>2</v>
      </c>
    </row>
    <row r="3" spans="1:10" ht="58.5" customHeight="1" x14ac:dyDescent="0.3">
      <c r="A3" s="56" t="s">
        <v>195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x14ac:dyDescent="0.3">
      <c r="A4" s="57" t="s">
        <v>54</v>
      </c>
      <c r="B4" s="57"/>
      <c r="C4" s="57"/>
      <c r="D4" s="57"/>
      <c r="E4" s="57"/>
      <c r="F4" s="57"/>
      <c r="G4" s="57"/>
      <c r="H4" s="57"/>
      <c r="I4" s="57"/>
      <c r="J4" s="57"/>
    </row>
    <row r="6" spans="1:10" x14ac:dyDescent="0.3">
      <c r="A6" s="58" t="s">
        <v>55</v>
      </c>
      <c r="B6" s="58" t="s">
        <v>77</v>
      </c>
      <c r="C6" s="58" t="s">
        <v>93</v>
      </c>
      <c r="D6" s="58" t="s">
        <v>94</v>
      </c>
      <c r="E6" s="58" t="s">
        <v>95</v>
      </c>
      <c r="F6" s="60" t="s">
        <v>96</v>
      </c>
      <c r="G6" s="58" t="s">
        <v>97</v>
      </c>
      <c r="H6" s="58" t="s">
        <v>69</v>
      </c>
      <c r="I6" s="58"/>
      <c r="J6" s="58" t="s">
        <v>98</v>
      </c>
    </row>
    <row r="7" spans="1:10" x14ac:dyDescent="0.3">
      <c r="A7" s="58"/>
      <c r="B7" s="58"/>
      <c r="C7" s="58"/>
      <c r="D7" s="58"/>
      <c r="E7" s="58"/>
      <c r="F7" s="61"/>
      <c r="G7" s="58"/>
      <c r="H7" s="9" t="s">
        <v>72</v>
      </c>
      <c r="I7" s="9" t="s">
        <v>73</v>
      </c>
      <c r="J7" s="58"/>
    </row>
    <row r="8" spans="1:10" x14ac:dyDescent="0.3">
      <c r="A8" s="22">
        <v>1</v>
      </c>
      <c r="B8" s="63" t="s">
        <v>83</v>
      </c>
      <c r="C8" s="65" t="s">
        <v>99</v>
      </c>
      <c r="D8" s="22"/>
      <c r="E8" s="22"/>
      <c r="F8" s="27"/>
      <c r="G8" s="27"/>
      <c r="H8" s="22"/>
      <c r="I8" s="22"/>
      <c r="J8" s="22"/>
    </row>
    <row r="9" spans="1:10" x14ac:dyDescent="0.3">
      <c r="A9" s="22">
        <v>2</v>
      </c>
      <c r="B9" s="63"/>
      <c r="C9" s="66"/>
      <c r="D9" s="22"/>
      <c r="E9" s="22"/>
      <c r="F9" s="27"/>
      <c r="G9" s="27"/>
      <c r="H9" s="22"/>
      <c r="I9" s="22"/>
      <c r="J9" s="22"/>
    </row>
    <row r="10" spans="1:10" x14ac:dyDescent="0.3">
      <c r="A10" s="22">
        <v>3</v>
      </c>
      <c r="B10" s="63"/>
      <c r="C10" s="66"/>
      <c r="D10" s="22"/>
      <c r="E10" s="22"/>
      <c r="F10" s="27"/>
      <c r="G10" s="27"/>
      <c r="H10" s="22"/>
      <c r="I10" s="22"/>
      <c r="J10" s="22"/>
    </row>
    <row r="11" spans="1:10" x14ac:dyDescent="0.3">
      <c r="A11" s="22"/>
      <c r="B11" s="64"/>
      <c r="C11" s="67"/>
      <c r="D11" s="9" t="s">
        <v>100</v>
      </c>
      <c r="E11" s="9" t="s">
        <v>90</v>
      </c>
      <c r="F11" s="29">
        <f>SUM(F8:F10)</f>
        <v>0</v>
      </c>
      <c r="G11" s="28" t="s">
        <v>90</v>
      </c>
      <c r="H11" s="9" t="s">
        <v>90</v>
      </c>
      <c r="I11" s="9" t="s">
        <v>90</v>
      </c>
      <c r="J11" s="9" t="s">
        <v>90</v>
      </c>
    </row>
    <row r="12" spans="1:10" x14ac:dyDescent="0.3">
      <c r="A12" s="24"/>
      <c r="B12" s="24"/>
      <c r="C12" s="24"/>
      <c r="D12" s="24"/>
      <c r="E12" s="24"/>
      <c r="F12" s="13"/>
      <c r="G12" s="24"/>
      <c r="H12" s="24"/>
      <c r="I12" s="24"/>
      <c r="J12" s="24"/>
    </row>
    <row r="13" spans="1:10" ht="48" customHeight="1" x14ac:dyDescent="0.3"/>
  </sheetData>
  <mergeCells count="13">
    <mergeCell ref="J6:J7"/>
    <mergeCell ref="B8:B11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I6"/>
    <mergeCell ref="C8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4.9989318521683403E-2"/>
  </sheetPr>
  <dimension ref="A1:J44"/>
  <sheetViews>
    <sheetView tabSelected="1" zoomScale="70" zoomScaleNormal="70" workbookViewId="0">
      <selection activeCell="G39" sqref="G39"/>
    </sheetView>
  </sheetViews>
  <sheetFormatPr defaultRowHeight="18.75" x14ac:dyDescent="0.3"/>
  <cols>
    <col min="1" max="1" width="11.85546875" style="1" customWidth="1"/>
    <col min="2" max="2" width="15" style="1" customWidth="1"/>
    <col min="3" max="3" width="34.42578125" style="1" customWidth="1"/>
    <col min="4" max="4" width="28.5703125" style="1" customWidth="1"/>
    <col min="5" max="6" width="23.5703125" style="1" customWidth="1"/>
    <col min="7" max="7" width="31.28515625" style="1" customWidth="1"/>
    <col min="8" max="8" width="42.5703125" style="1" customWidth="1"/>
    <col min="9" max="9" width="33.85546875" style="1" customWidth="1"/>
    <col min="10" max="10" width="28.5703125" style="1" customWidth="1"/>
    <col min="11" max="16384" width="9.140625" style="1"/>
  </cols>
  <sheetData>
    <row r="1" spans="1:10" x14ac:dyDescent="0.3">
      <c r="J1" s="3" t="s">
        <v>4</v>
      </c>
    </row>
    <row r="3" spans="1:10" ht="54" customHeight="1" x14ac:dyDescent="0.3">
      <c r="A3" s="56" t="s">
        <v>196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x14ac:dyDescent="0.3">
      <c r="A4" s="57" t="s">
        <v>54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x14ac:dyDescent="0.3">
      <c r="J5" s="14" t="s">
        <v>101</v>
      </c>
    </row>
    <row r="6" spans="1:10" ht="34.5" customHeight="1" x14ac:dyDescent="0.3">
      <c r="A6" s="58" t="s">
        <v>55</v>
      </c>
      <c r="B6" s="58" t="s">
        <v>77</v>
      </c>
      <c r="C6" s="58" t="s">
        <v>93</v>
      </c>
      <c r="D6" s="58" t="s">
        <v>94</v>
      </c>
      <c r="E6" s="58" t="s">
        <v>95</v>
      </c>
      <c r="F6" s="60" t="s">
        <v>96</v>
      </c>
      <c r="G6" s="68" t="s">
        <v>97</v>
      </c>
      <c r="H6" s="58" t="s">
        <v>69</v>
      </c>
      <c r="I6" s="58"/>
      <c r="J6" s="58" t="s">
        <v>98</v>
      </c>
    </row>
    <row r="7" spans="1:10" ht="72.75" customHeight="1" x14ac:dyDescent="0.3">
      <c r="A7" s="58"/>
      <c r="B7" s="58"/>
      <c r="C7" s="58"/>
      <c r="D7" s="58"/>
      <c r="E7" s="58"/>
      <c r="F7" s="61"/>
      <c r="G7" s="68"/>
      <c r="H7" s="9" t="s">
        <v>72</v>
      </c>
      <c r="I7" s="18" t="s">
        <v>73</v>
      </c>
      <c r="J7" s="58"/>
    </row>
    <row r="8" spans="1:10" ht="57.75" customHeight="1" x14ac:dyDescent="0.3">
      <c r="A8" s="22">
        <v>1</v>
      </c>
      <c r="B8" s="62" t="s">
        <v>83</v>
      </c>
      <c r="C8" s="48" t="s">
        <v>23</v>
      </c>
      <c r="D8" s="22" t="s">
        <v>104</v>
      </c>
      <c r="E8" s="22" t="s">
        <v>102</v>
      </c>
      <c r="F8" s="30">
        <v>7000000</v>
      </c>
      <c r="G8" s="22" t="s">
        <v>37</v>
      </c>
      <c r="H8" s="49" t="s">
        <v>20</v>
      </c>
      <c r="I8" s="50" t="s">
        <v>38</v>
      </c>
      <c r="J8" s="30">
        <v>50</v>
      </c>
    </row>
    <row r="9" spans="1:10" ht="37.5" x14ac:dyDescent="0.3">
      <c r="A9" s="22">
        <v>2</v>
      </c>
      <c r="B9" s="63"/>
      <c r="C9" s="48" t="s">
        <v>24</v>
      </c>
      <c r="D9" s="22" t="s">
        <v>104</v>
      </c>
      <c r="E9" s="47" t="s">
        <v>102</v>
      </c>
      <c r="F9" s="30">
        <v>5200000</v>
      </c>
      <c r="G9" s="22" t="s">
        <v>39</v>
      </c>
      <c r="H9" s="49" t="s">
        <v>21</v>
      </c>
      <c r="I9" s="50" t="s">
        <v>40</v>
      </c>
      <c r="J9" s="30">
        <v>40</v>
      </c>
    </row>
    <row r="10" spans="1:10" ht="37.5" x14ac:dyDescent="0.3">
      <c r="A10" s="47"/>
      <c r="B10" s="63"/>
      <c r="C10" s="48" t="s">
        <v>25</v>
      </c>
      <c r="D10" s="47" t="s">
        <v>104</v>
      </c>
      <c r="E10" s="47" t="s">
        <v>102</v>
      </c>
      <c r="F10" s="30">
        <v>903000</v>
      </c>
      <c r="G10" s="47" t="s">
        <v>42</v>
      </c>
      <c r="H10" s="49" t="s">
        <v>22</v>
      </c>
      <c r="I10" s="50" t="s">
        <v>41</v>
      </c>
      <c r="J10" s="30">
        <v>10</v>
      </c>
    </row>
    <row r="11" spans="1:10" ht="23.25" customHeight="1" x14ac:dyDescent="0.3">
      <c r="A11" s="9"/>
      <c r="B11" s="63"/>
      <c r="C11" s="9" t="s">
        <v>103</v>
      </c>
      <c r="D11" s="9" t="s">
        <v>100</v>
      </c>
      <c r="E11" s="9" t="s">
        <v>90</v>
      </c>
      <c r="F11" s="31">
        <f>SUM(F8:F10)</f>
        <v>13103000</v>
      </c>
      <c r="G11" s="9" t="s">
        <v>90</v>
      </c>
      <c r="H11" s="9" t="s">
        <v>90</v>
      </c>
      <c r="I11" s="51" t="s">
        <v>90</v>
      </c>
      <c r="J11" s="9" t="s">
        <v>103</v>
      </c>
    </row>
    <row r="12" spans="1:10" ht="39.75" customHeight="1" x14ac:dyDescent="0.3">
      <c r="A12" s="22">
        <v>1</v>
      </c>
      <c r="B12" s="63"/>
      <c r="C12" s="48" t="s">
        <v>26</v>
      </c>
      <c r="D12" s="22" t="s">
        <v>105</v>
      </c>
      <c r="E12" s="47" t="s">
        <v>102</v>
      </c>
      <c r="F12" s="27">
        <v>3784000</v>
      </c>
      <c r="G12" s="50" t="s">
        <v>43</v>
      </c>
      <c r="H12" s="49" t="s">
        <v>32</v>
      </c>
      <c r="I12" s="50" t="s">
        <v>36</v>
      </c>
      <c r="J12" s="30">
        <v>10</v>
      </c>
    </row>
    <row r="13" spans="1:10" ht="57" customHeight="1" x14ac:dyDescent="0.3">
      <c r="A13" s="22">
        <v>2</v>
      </c>
      <c r="B13" s="63"/>
      <c r="C13" s="48" t="s">
        <v>26</v>
      </c>
      <c r="D13" s="22" t="s">
        <v>105</v>
      </c>
      <c r="E13" s="47" t="s">
        <v>102</v>
      </c>
      <c r="F13" s="27">
        <v>7491100</v>
      </c>
      <c r="G13" s="50" t="s">
        <v>44</v>
      </c>
      <c r="H13" s="49" t="s">
        <v>32</v>
      </c>
      <c r="I13" s="50" t="s">
        <v>36</v>
      </c>
      <c r="J13" s="30">
        <v>100</v>
      </c>
    </row>
    <row r="14" spans="1:10" ht="39.75" customHeight="1" x14ac:dyDescent="0.3">
      <c r="A14" s="22">
        <v>3</v>
      </c>
      <c r="B14" s="63"/>
      <c r="C14" s="48" t="s">
        <v>27</v>
      </c>
      <c r="D14" s="22" t="s">
        <v>105</v>
      </c>
      <c r="E14" s="47" t="s">
        <v>102</v>
      </c>
      <c r="F14" s="27">
        <v>1195040</v>
      </c>
      <c r="G14" s="50" t="s">
        <v>46</v>
      </c>
      <c r="H14" s="49" t="s">
        <v>33</v>
      </c>
      <c r="I14" s="50" t="s">
        <v>45</v>
      </c>
      <c r="J14" s="30">
        <v>5</v>
      </c>
    </row>
    <row r="15" spans="1:10" ht="39.75" customHeight="1" x14ac:dyDescent="0.3">
      <c r="A15" s="22">
        <v>4</v>
      </c>
      <c r="B15" s="63"/>
      <c r="C15" s="48" t="s">
        <v>27</v>
      </c>
      <c r="D15" s="22" t="s">
        <v>105</v>
      </c>
      <c r="E15" s="47" t="s">
        <v>102</v>
      </c>
      <c r="F15" s="27">
        <v>1543360</v>
      </c>
      <c r="G15" s="50" t="s">
        <v>47</v>
      </c>
      <c r="H15" s="49" t="s">
        <v>33</v>
      </c>
      <c r="I15" s="50" t="s">
        <v>45</v>
      </c>
      <c r="J15" s="30">
        <v>5</v>
      </c>
    </row>
    <row r="16" spans="1:10" ht="39.75" customHeight="1" x14ac:dyDescent="0.3">
      <c r="A16" s="22">
        <v>5</v>
      </c>
      <c r="B16" s="63"/>
      <c r="C16" s="48" t="s">
        <v>28</v>
      </c>
      <c r="D16" s="22" t="s">
        <v>105</v>
      </c>
      <c r="E16" s="47" t="s">
        <v>102</v>
      </c>
      <c r="F16" s="27">
        <v>6686100</v>
      </c>
      <c r="G16" s="50" t="s">
        <v>48</v>
      </c>
      <c r="H16" s="49" t="s">
        <v>32</v>
      </c>
      <c r="I16" s="50" t="s">
        <v>36</v>
      </c>
      <c r="J16" s="30">
        <v>100</v>
      </c>
    </row>
    <row r="17" spans="1:10" ht="39.75" customHeight="1" x14ac:dyDescent="0.3">
      <c r="A17" s="22">
        <v>6</v>
      </c>
      <c r="B17" s="63"/>
      <c r="C17" s="48" t="s">
        <v>29</v>
      </c>
      <c r="D17" s="22" t="s">
        <v>105</v>
      </c>
      <c r="E17" s="47" t="s">
        <v>102</v>
      </c>
      <c r="F17" s="27">
        <v>8250000</v>
      </c>
      <c r="G17" s="50" t="s">
        <v>50</v>
      </c>
      <c r="H17" s="49" t="s">
        <v>34</v>
      </c>
      <c r="I17" s="50" t="s">
        <v>49</v>
      </c>
      <c r="J17" s="30">
        <v>5000</v>
      </c>
    </row>
    <row r="18" spans="1:10" ht="39.75" customHeight="1" x14ac:dyDescent="0.3">
      <c r="A18" s="47"/>
      <c r="B18" s="63"/>
      <c r="C18" s="48" t="s">
        <v>30</v>
      </c>
      <c r="D18" s="47" t="s">
        <v>105</v>
      </c>
      <c r="E18" s="47" t="s">
        <v>102</v>
      </c>
      <c r="F18" s="30">
        <v>4250000</v>
      </c>
      <c r="G18" s="50" t="s">
        <v>51</v>
      </c>
      <c r="H18" s="49" t="s">
        <v>20</v>
      </c>
      <c r="I18" s="50" t="s">
        <v>38</v>
      </c>
      <c r="J18" s="30">
        <v>250</v>
      </c>
    </row>
    <row r="19" spans="1:10" ht="39.75" customHeight="1" x14ac:dyDescent="0.3">
      <c r="A19" s="47"/>
      <c r="B19" s="63"/>
      <c r="C19" s="48" t="s">
        <v>31</v>
      </c>
      <c r="D19" s="47" t="s">
        <v>105</v>
      </c>
      <c r="E19" s="47" t="s">
        <v>102</v>
      </c>
      <c r="F19" s="30">
        <v>7000000</v>
      </c>
      <c r="G19" s="50" t="s">
        <v>52</v>
      </c>
      <c r="H19" s="49" t="s">
        <v>35</v>
      </c>
      <c r="I19" s="50" t="s">
        <v>38</v>
      </c>
      <c r="J19" s="30">
        <v>50</v>
      </c>
    </row>
    <row r="20" spans="1:10" ht="47.25" customHeight="1" x14ac:dyDescent="0.3">
      <c r="A20" s="9"/>
      <c r="B20" s="63"/>
      <c r="C20" s="18" t="s">
        <v>90</v>
      </c>
      <c r="D20" s="9" t="s">
        <v>100</v>
      </c>
      <c r="E20" s="9" t="s">
        <v>90</v>
      </c>
      <c r="F20" s="31">
        <f>SUM(F12:F19)</f>
        <v>40199600</v>
      </c>
      <c r="G20" s="9" t="s">
        <v>90</v>
      </c>
      <c r="H20" s="9" t="s">
        <v>90</v>
      </c>
      <c r="I20" s="9" t="s">
        <v>90</v>
      </c>
      <c r="J20" s="9" t="s">
        <v>90</v>
      </c>
    </row>
    <row r="21" spans="1:10" ht="47.25" customHeight="1" x14ac:dyDescent="0.3">
      <c r="A21" s="52"/>
      <c r="B21" s="64"/>
      <c r="C21" s="55"/>
      <c r="D21" s="52"/>
      <c r="E21" s="52"/>
      <c r="F21" s="31"/>
      <c r="G21" s="52"/>
      <c r="H21" s="52"/>
      <c r="I21" s="52"/>
      <c r="J21" s="53"/>
    </row>
    <row r="22" spans="1:10" ht="57.75" customHeight="1" x14ac:dyDescent="0.3">
      <c r="A22" s="47">
        <v>1</v>
      </c>
      <c r="B22" s="63" t="s">
        <v>198</v>
      </c>
      <c r="C22" s="48" t="s">
        <v>204</v>
      </c>
      <c r="D22" s="47" t="s">
        <v>104</v>
      </c>
      <c r="E22" s="47" t="s">
        <v>102</v>
      </c>
      <c r="F22" s="30">
        <v>420000</v>
      </c>
      <c r="G22" s="50" t="s">
        <v>224</v>
      </c>
      <c r="H22" s="49" t="s">
        <v>207</v>
      </c>
      <c r="I22" s="50" t="s">
        <v>223</v>
      </c>
      <c r="J22" s="30">
        <v>100</v>
      </c>
    </row>
    <row r="23" spans="1:10" x14ac:dyDescent="0.3">
      <c r="A23" s="47">
        <v>2</v>
      </c>
      <c r="B23" s="63"/>
      <c r="C23" s="48" t="s">
        <v>205</v>
      </c>
      <c r="D23" s="47" t="s">
        <v>104</v>
      </c>
      <c r="E23" s="47" t="s">
        <v>102</v>
      </c>
      <c r="F23" s="30">
        <v>884800</v>
      </c>
      <c r="G23" s="50" t="s">
        <v>226</v>
      </c>
      <c r="H23" s="49" t="s">
        <v>208</v>
      </c>
      <c r="I23" s="50" t="s">
        <v>225</v>
      </c>
      <c r="J23" s="30">
        <v>100</v>
      </c>
    </row>
    <row r="24" spans="1:10" x14ac:dyDescent="0.3">
      <c r="A24" s="47"/>
      <c r="B24" s="63"/>
      <c r="C24" s="48" t="s">
        <v>206</v>
      </c>
      <c r="D24" s="47" t="s">
        <v>104</v>
      </c>
      <c r="E24" s="47" t="s">
        <v>102</v>
      </c>
      <c r="F24" s="30">
        <v>510000</v>
      </c>
      <c r="G24" s="50" t="s">
        <v>228</v>
      </c>
      <c r="H24" s="49" t="s">
        <v>209</v>
      </c>
      <c r="I24" s="50" t="s">
        <v>227</v>
      </c>
      <c r="J24" s="30">
        <v>300</v>
      </c>
    </row>
    <row r="25" spans="1:10" ht="23.25" customHeight="1" x14ac:dyDescent="0.3">
      <c r="A25" s="52"/>
      <c r="B25" s="63"/>
      <c r="C25" s="52" t="s">
        <v>103</v>
      </c>
      <c r="D25" s="52" t="s">
        <v>100</v>
      </c>
      <c r="E25" s="52" t="s">
        <v>90</v>
      </c>
      <c r="F25" s="31">
        <f>SUM(F22:F24)</f>
        <v>1814800</v>
      </c>
      <c r="G25" s="52" t="s">
        <v>90</v>
      </c>
      <c r="H25" s="52" t="s">
        <v>90</v>
      </c>
      <c r="I25" s="51" t="s">
        <v>90</v>
      </c>
      <c r="J25" s="52" t="s">
        <v>103</v>
      </c>
    </row>
    <row r="26" spans="1:10" ht="39.75" customHeight="1" x14ac:dyDescent="0.3">
      <c r="A26" s="47">
        <v>1</v>
      </c>
      <c r="B26" s="63"/>
      <c r="C26" s="48" t="s">
        <v>210</v>
      </c>
      <c r="D26" s="47" t="s">
        <v>105</v>
      </c>
      <c r="E26" s="47" t="s">
        <v>102</v>
      </c>
      <c r="F26" s="27">
        <v>880000</v>
      </c>
      <c r="G26" s="50" t="s">
        <v>230</v>
      </c>
      <c r="H26" s="49" t="s">
        <v>211</v>
      </c>
      <c r="I26" s="50" t="s">
        <v>229</v>
      </c>
      <c r="J26" s="30">
        <v>2</v>
      </c>
    </row>
    <row r="27" spans="1:10" ht="39.75" customHeight="1" x14ac:dyDescent="0.3">
      <c r="A27" s="47"/>
      <c r="B27" s="63"/>
      <c r="C27" s="48" t="s">
        <v>210</v>
      </c>
      <c r="D27" s="47" t="s">
        <v>105</v>
      </c>
      <c r="E27" s="47" t="s">
        <v>102</v>
      </c>
      <c r="F27" s="27">
        <v>2700000</v>
      </c>
      <c r="G27" s="50" t="s">
        <v>232</v>
      </c>
      <c r="H27" s="49" t="s">
        <v>211</v>
      </c>
      <c r="I27" s="50" t="s">
        <v>231</v>
      </c>
      <c r="J27" s="30">
        <v>6</v>
      </c>
    </row>
    <row r="28" spans="1:10" ht="57" customHeight="1" x14ac:dyDescent="0.3">
      <c r="A28" s="47">
        <v>2</v>
      </c>
      <c r="B28" s="63"/>
      <c r="C28" s="48" t="s">
        <v>212</v>
      </c>
      <c r="D28" s="47" t="s">
        <v>105</v>
      </c>
      <c r="E28" s="47" t="s">
        <v>102</v>
      </c>
      <c r="F28" s="27">
        <f>3720000*3.33333333333333</f>
        <v>12400000</v>
      </c>
      <c r="G28" s="50" t="s">
        <v>234</v>
      </c>
      <c r="H28" s="49" t="s">
        <v>213</v>
      </c>
      <c r="I28" s="50" t="s">
        <v>233</v>
      </c>
      <c r="J28" s="30">
        <v>6000</v>
      </c>
    </row>
    <row r="29" spans="1:10" ht="39.75" customHeight="1" x14ac:dyDescent="0.3">
      <c r="A29" s="47">
        <v>3</v>
      </c>
      <c r="B29" s="63"/>
      <c r="C29" s="48" t="s">
        <v>28</v>
      </c>
      <c r="D29" s="47" t="s">
        <v>105</v>
      </c>
      <c r="E29" s="47" t="s">
        <v>102</v>
      </c>
      <c r="F29" s="27">
        <f>6565440*3.33333333333333</f>
        <v>21884800</v>
      </c>
      <c r="G29" s="50" t="s">
        <v>235</v>
      </c>
      <c r="H29" s="49" t="s">
        <v>32</v>
      </c>
      <c r="I29" s="50" t="s">
        <v>36</v>
      </c>
      <c r="J29" s="30">
        <v>100</v>
      </c>
    </row>
    <row r="30" spans="1:10" ht="39.75" customHeight="1" x14ac:dyDescent="0.3">
      <c r="A30" s="47">
        <v>4</v>
      </c>
      <c r="B30" s="63"/>
      <c r="C30" s="90" t="s">
        <v>27</v>
      </c>
      <c r="D30" s="47" t="s">
        <v>105</v>
      </c>
      <c r="E30" s="47" t="s">
        <v>102</v>
      </c>
      <c r="F30" s="27">
        <v>423584</v>
      </c>
      <c r="G30" s="50" t="s">
        <v>236</v>
      </c>
      <c r="H30" s="49" t="s">
        <v>33</v>
      </c>
      <c r="I30" s="50" t="s">
        <v>45</v>
      </c>
      <c r="J30" s="30">
        <v>2</v>
      </c>
    </row>
    <row r="31" spans="1:10" ht="39.75" customHeight="1" x14ac:dyDescent="0.3">
      <c r="A31" s="47">
        <v>5</v>
      </c>
      <c r="B31" s="63"/>
      <c r="C31" s="48" t="s">
        <v>28</v>
      </c>
      <c r="D31" s="47" t="s">
        <v>105</v>
      </c>
      <c r="E31" s="47" t="s">
        <v>102</v>
      </c>
      <c r="F31" s="27">
        <f>12720960*3.33333333333333</f>
        <v>42403200</v>
      </c>
      <c r="G31" s="50" t="s">
        <v>237</v>
      </c>
      <c r="H31" s="49" t="s">
        <v>32</v>
      </c>
      <c r="I31" s="50" t="s">
        <v>36</v>
      </c>
      <c r="J31" s="30">
        <v>600</v>
      </c>
    </row>
    <row r="32" spans="1:10" ht="39.75" customHeight="1" x14ac:dyDescent="0.3">
      <c r="A32" s="47">
        <v>6</v>
      </c>
      <c r="B32" s="63"/>
      <c r="C32" s="48" t="s">
        <v>28</v>
      </c>
      <c r="D32" s="47" t="s">
        <v>105</v>
      </c>
      <c r="E32" s="47" t="s">
        <v>102</v>
      </c>
      <c r="F32" s="27">
        <f>37497600*3.33333333333333</f>
        <v>124992000</v>
      </c>
      <c r="G32" s="50" t="s">
        <v>238</v>
      </c>
      <c r="H32" s="49" t="s">
        <v>32</v>
      </c>
      <c r="I32" s="50" t="s">
        <v>36</v>
      </c>
      <c r="J32" s="30">
        <v>1000</v>
      </c>
    </row>
    <row r="33" spans="1:10" ht="39.75" customHeight="1" x14ac:dyDescent="0.3">
      <c r="A33" s="47"/>
      <c r="B33" s="63"/>
      <c r="C33" s="48" t="s">
        <v>214</v>
      </c>
      <c r="D33" s="47" t="s">
        <v>105</v>
      </c>
      <c r="E33" s="47" t="s">
        <v>102</v>
      </c>
      <c r="F33" s="30">
        <v>1428000</v>
      </c>
      <c r="G33" s="50" t="s">
        <v>240</v>
      </c>
      <c r="H33" s="49" t="s">
        <v>215</v>
      </c>
      <c r="I33" s="50" t="s">
        <v>239</v>
      </c>
      <c r="J33" s="30">
        <v>400</v>
      </c>
    </row>
    <row r="34" spans="1:10" ht="39.75" customHeight="1" x14ac:dyDescent="0.3">
      <c r="A34" s="54"/>
      <c r="B34" s="63"/>
      <c r="C34" s="88" t="s">
        <v>204</v>
      </c>
      <c r="D34" s="47" t="s">
        <v>105</v>
      </c>
      <c r="E34" s="47" t="s">
        <v>102</v>
      </c>
      <c r="F34" s="30">
        <v>1799600</v>
      </c>
      <c r="G34" s="50" t="s">
        <v>242</v>
      </c>
      <c r="H34" s="49" t="s">
        <v>216</v>
      </c>
      <c r="I34" s="50" t="s">
        <v>241</v>
      </c>
      <c r="J34" s="30">
        <v>400</v>
      </c>
    </row>
    <row r="35" spans="1:10" ht="39.75" customHeight="1" x14ac:dyDescent="0.3">
      <c r="A35" s="54"/>
      <c r="B35" s="63"/>
      <c r="C35" s="90" t="s">
        <v>27</v>
      </c>
      <c r="D35" s="47" t="s">
        <v>105</v>
      </c>
      <c r="E35" s="47" t="s">
        <v>102</v>
      </c>
      <c r="F35" s="30">
        <v>6580070</v>
      </c>
      <c r="G35" s="50" t="s">
        <v>244</v>
      </c>
      <c r="H35" s="49" t="s">
        <v>217</v>
      </c>
      <c r="I35" s="50" t="s">
        <v>243</v>
      </c>
      <c r="J35" s="30">
        <v>122</v>
      </c>
    </row>
    <row r="36" spans="1:10" ht="39.75" customHeight="1" x14ac:dyDescent="0.3">
      <c r="A36" s="54"/>
      <c r="B36" s="63"/>
      <c r="C36" s="88" t="s">
        <v>210</v>
      </c>
      <c r="D36" s="47" t="s">
        <v>105</v>
      </c>
      <c r="E36" s="47" t="s">
        <v>102</v>
      </c>
      <c r="F36" s="30">
        <v>9894000</v>
      </c>
      <c r="G36" s="50" t="s">
        <v>245</v>
      </c>
      <c r="H36" s="49" t="s">
        <v>218</v>
      </c>
      <c r="I36" s="50" t="s">
        <v>227</v>
      </c>
      <c r="J36" s="30">
        <v>400</v>
      </c>
    </row>
    <row r="37" spans="1:10" ht="39.75" customHeight="1" x14ac:dyDescent="0.3">
      <c r="A37" s="54"/>
      <c r="B37" s="63"/>
      <c r="C37" s="88" t="s">
        <v>219</v>
      </c>
      <c r="D37" s="47" t="s">
        <v>105</v>
      </c>
      <c r="E37" s="47" t="s">
        <v>102</v>
      </c>
      <c r="F37" s="30">
        <f>5040000*3.33333333333333</f>
        <v>16800000</v>
      </c>
      <c r="G37" s="50" t="s">
        <v>247</v>
      </c>
      <c r="H37" s="49" t="s">
        <v>220</v>
      </c>
      <c r="I37" s="50" t="s">
        <v>246</v>
      </c>
      <c r="J37" s="30">
        <v>50</v>
      </c>
    </row>
    <row r="38" spans="1:10" ht="39.75" customHeight="1" x14ac:dyDescent="0.3">
      <c r="A38" s="54"/>
      <c r="B38" s="63"/>
      <c r="C38" s="88" t="s">
        <v>221</v>
      </c>
      <c r="D38" s="47" t="s">
        <v>105</v>
      </c>
      <c r="E38" s="47" t="s">
        <v>102</v>
      </c>
      <c r="F38" s="30">
        <f>21105000*3.33333333333333</f>
        <v>70350000</v>
      </c>
      <c r="G38" s="50" t="s">
        <v>249</v>
      </c>
      <c r="H38" s="49" t="s">
        <v>222</v>
      </c>
      <c r="I38" s="50" t="s">
        <v>248</v>
      </c>
      <c r="J38" s="30">
        <v>100</v>
      </c>
    </row>
    <row r="39" spans="1:10" ht="47.25" customHeight="1" x14ac:dyDescent="0.3">
      <c r="A39" s="52"/>
      <c r="B39" s="89"/>
      <c r="C39" s="55" t="s">
        <v>90</v>
      </c>
      <c r="D39" s="52" t="s">
        <v>100</v>
      </c>
      <c r="E39" s="52" t="s">
        <v>90</v>
      </c>
      <c r="F39" s="31">
        <f>SUM(F26:F38)</f>
        <v>312535254</v>
      </c>
      <c r="G39" s="52" t="s">
        <v>90</v>
      </c>
      <c r="H39" s="52" t="s">
        <v>90</v>
      </c>
      <c r="I39" s="52" t="s">
        <v>90</v>
      </c>
      <c r="J39" s="52" t="s">
        <v>90</v>
      </c>
    </row>
    <row r="40" spans="1:10" ht="23.25" customHeight="1" x14ac:dyDescent="0.3">
      <c r="A40" s="52"/>
      <c r="B40" s="89"/>
      <c r="C40" s="52" t="s">
        <v>90</v>
      </c>
      <c r="D40" s="9" t="s">
        <v>89</v>
      </c>
      <c r="E40" s="9" t="s">
        <v>90</v>
      </c>
      <c r="F40" s="31">
        <f>+F11+F20</f>
        <v>53302600</v>
      </c>
      <c r="G40" s="9" t="s">
        <v>90</v>
      </c>
      <c r="H40" s="9" t="s">
        <v>90</v>
      </c>
      <c r="I40" s="9" t="s">
        <v>90</v>
      </c>
      <c r="J40" s="9" t="s">
        <v>90</v>
      </c>
    </row>
    <row r="41" spans="1:10" ht="23.25" customHeight="1" x14ac:dyDescent="0.3">
      <c r="A41" s="19"/>
      <c r="B41" s="20"/>
      <c r="C41" s="19"/>
      <c r="D41" s="19"/>
      <c r="E41" s="19"/>
      <c r="F41" s="21"/>
      <c r="G41" s="19"/>
      <c r="H41" s="19"/>
      <c r="I41" s="19"/>
      <c r="J41" s="19"/>
    </row>
    <row r="44" spans="1:10" x14ac:dyDescent="0.3">
      <c r="F44" s="1" t="s">
        <v>3</v>
      </c>
    </row>
  </sheetData>
  <mergeCells count="13">
    <mergeCell ref="J6:J7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I6"/>
    <mergeCell ref="B22:B38"/>
    <mergeCell ref="B8:B2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"/>
  <sheetViews>
    <sheetView zoomScale="85" zoomScaleNormal="85" workbookViewId="0">
      <selection activeCell="B7" sqref="B7"/>
    </sheetView>
  </sheetViews>
  <sheetFormatPr defaultRowHeight="18.75" x14ac:dyDescent="0.3"/>
  <cols>
    <col min="1" max="1" width="14.28515625" style="1" customWidth="1"/>
    <col min="2" max="2" width="17.28515625" style="1" customWidth="1"/>
    <col min="3" max="3" width="17.7109375" style="1" customWidth="1"/>
    <col min="4" max="4" width="22.28515625" style="1" customWidth="1"/>
    <col min="5" max="5" width="24.140625" style="1" customWidth="1"/>
    <col min="6" max="6" width="14.7109375" style="1" customWidth="1"/>
    <col min="7" max="7" width="15.5703125" style="1" customWidth="1"/>
    <col min="8" max="8" width="24" style="1" customWidth="1"/>
    <col min="9" max="16384" width="9.140625" style="1"/>
  </cols>
  <sheetData>
    <row r="1" spans="1:8" x14ac:dyDescent="0.3">
      <c r="H1" s="3" t="s">
        <v>5</v>
      </c>
    </row>
    <row r="3" spans="1:8" ht="55.5" customHeight="1" x14ac:dyDescent="0.3">
      <c r="A3" s="56" t="s">
        <v>197</v>
      </c>
      <c r="B3" s="56"/>
      <c r="C3" s="56"/>
      <c r="D3" s="56"/>
      <c r="E3" s="56"/>
      <c r="F3" s="56"/>
      <c r="G3" s="56"/>
      <c r="H3" s="56"/>
    </row>
    <row r="5" spans="1:8" ht="45" customHeight="1" x14ac:dyDescent="0.3">
      <c r="A5" s="58" t="s">
        <v>55</v>
      </c>
      <c r="B5" s="58" t="s">
        <v>77</v>
      </c>
      <c r="C5" s="58" t="s">
        <v>106</v>
      </c>
      <c r="D5" s="58" t="s">
        <v>94</v>
      </c>
      <c r="E5" s="58" t="s">
        <v>95</v>
      </c>
      <c r="F5" s="69" t="s">
        <v>69</v>
      </c>
      <c r="G5" s="70"/>
      <c r="H5" s="58" t="s">
        <v>107</v>
      </c>
    </row>
    <row r="6" spans="1:8" ht="37.5" x14ac:dyDescent="0.3">
      <c r="A6" s="58"/>
      <c r="B6" s="58"/>
      <c r="C6" s="58"/>
      <c r="D6" s="58"/>
      <c r="E6" s="58"/>
      <c r="F6" s="9" t="s">
        <v>72</v>
      </c>
      <c r="G6" s="9" t="s">
        <v>73</v>
      </c>
      <c r="H6" s="58"/>
    </row>
    <row r="7" spans="1:8" x14ac:dyDescent="0.3">
      <c r="A7" s="5">
        <v>1</v>
      </c>
      <c r="B7" s="5" t="s">
        <v>198</v>
      </c>
      <c r="C7" s="5" t="s">
        <v>19</v>
      </c>
      <c r="D7" s="25" t="s">
        <v>19</v>
      </c>
      <c r="E7" s="25" t="s">
        <v>19</v>
      </c>
      <c r="F7" s="25" t="s">
        <v>19</v>
      </c>
      <c r="G7" s="25" t="s">
        <v>19</v>
      </c>
      <c r="H7" s="25" t="s">
        <v>19</v>
      </c>
    </row>
    <row r="9" spans="1:8" ht="42" customHeight="1" x14ac:dyDescent="0.3">
      <c r="A9" s="26" t="s">
        <v>108</v>
      </c>
      <c r="B9" s="59" t="s">
        <v>109</v>
      </c>
      <c r="C9" s="59"/>
      <c r="D9" s="59"/>
      <c r="E9" s="59"/>
      <c r="F9" s="59"/>
      <c r="G9" s="59"/>
      <c r="H9" s="59"/>
    </row>
  </sheetData>
  <mergeCells count="9">
    <mergeCell ref="B9:H9"/>
    <mergeCell ref="A3:H3"/>
    <mergeCell ref="A5:A6"/>
    <mergeCell ref="B5:B6"/>
    <mergeCell ref="C5:C6"/>
    <mergeCell ref="D5:D6"/>
    <mergeCell ref="E5:E6"/>
    <mergeCell ref="F5:G5"/>
    <mergeCell ref="H5:H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"/>
  <sheetViews>
    <sheetView zoomScale="70" zoomScaleNormal="70" workbookViewId="0">
      <selection activeCell="A4" sqref="A4:I4"/>
    </sheetView>
  </sheetViews>
  <sheetFormatPr defaultRowHeight="18.75" x14ac:dyDescent="0.3"/>
  <cols>
    <col min="1" max="1" width="11.140625" style="1" customWidth="1"/>
    <col min="2" max="2" width="29.140625" style="1" customWidth="1"/>
    <col min="3" max="3" width="18.28515625" style="1" customWidth="1"/>
    <col min="4" max="4" width="21.85546875" style="1" customWidth="1"/>
    <col min="5" max="5" width="25.5703125" style="1" customWidth="1"/>
    <col min="6" max="6" width="24" style="1" customWidth="1"/>
    <col min="7" max="8" width="21.7109375" style="1" customWidth="1"/>
    <col min="9" max="9" width="19.5703125" style="1" customWidth="1"/>
    <col min="10" max="16384" width="9.140625" style="1"/>
  </cols>
  <sheetData>
    <row r="1" spans="1:9" x14ac:dyDescent="0.3">
      <c r="I1" s="3" t="s">
        <v>6</v>
      </c>
    </row>
    <row r="3" spans="1:9" ht="64.5" customHeight="1" x14ac:dyDescent="0.3">
      <c r="A3" s="56" t="s">
        <v>199</v>
      </c>
      <c r="B3" s="56"/>
      <c r="C3" s="56"/>
      <c r="D3" s="56"/>
      <c r="E3" s="56"/>
      <c r="F3" s="56"/>
      <c r="G3" s="56"/>
      <c r="H3" s="56"/>
      <c r="I3" s="56"/>
    </row>
    <row r="4" spans="1:9" x14ac:dyDescent="0.3">
      <c r="A4" s="57" t="s">
        <v>54</v>
      </c>
      <c r="B4" s="57"/>
      <c r="C4" s="57"/>
      <c r="D4" s="57"/>
      <c r="E4" s="57"/>
      <c r="F4" s="57"/>
      <c r="G4" s="57"/>
      <c r="H4" s="57"/>
      <c r="I4" s="57"/>
    </row>
    <row r="6" spans="1:9" x14ac:dyDescent="0.3">
      <c r="A6" s="58" t="s">
        <v>55</v>
      </c>
      <c r="B6" s="58" t="s">
        <v>110</v>
      </c>
      <c r="C6" s="58" t="s">
        <v>111</v>
      </c>
      <c r="D6" s="58" t="s">
        <v>112</v>
      </c>
      <c r="E6" s="58"/>
      <c r="F6" s="58" t="s">
        <v>113</v>
      </c>
      <c r="G6" s="58" t="s">
        <v>114</v>
      </c>
      <c r="H6" s="58" t="s">
        <v>115</v>
      </c>
      <c r="I6" s="58" t="s">
        <v>116</v>
      </c>
    </row>
    <row r="7" spans="1:9" ht="112.5" x14ac:dyDescent="0.3">
      <c r="A7" s="58"/>
      <c r="B7" s="58"/>
      <c r="C7" s="58"/>
      <c r="D7" s="9" t="s">
        <v>117</v>
      </c>
      <c r="E7" s="9" t="s">
        <v>118</v>
      </c>
      <c r="F7" s="58"/>
      <c r="G7" s="58"/>
      <c r="H7" s="58"/>
      <c r="I7" s="58"/>
    </row>
    <row r="8" spans="1:9" ht="75" x14ac:dyDescent="0.3">
      <c r="A8" s="5">
        <v>1</v>
      </c>
      <c r="B8" s="5" t="s">
        <v>119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 t="s">
        <v>19</v>
      </c>
    </row>
    <row r="10" spans="1:9" ht="42" customHeight="1" x14ac:dyDescent="0.3">
      <c r="A10" s="11" t="s">
        <v>108</v>
      </c>
      <c r="B10" s="71" t="s">
        <v>120</v>
      </c>
      <c r="C10" s="71"/>
      <c r="D10" s="71"/>
      <c r="E10" s="71"/>
      <c r="F10" s="71"/>
      <c r="G10" s="71"/>
      <c r="H10" s="71"/>
      <c r="I10" s="71"/>
    </row>
  </sheetData>
  <mergeCells count="11">
    <mergeCell ref="B10:I10"/>
    <mergeCell ref="A3:I3"/>
    <mergeCell ref="A4:I4"/>
    <mergeCell ref="A6:A7"/>
    <mergeCell ref="B6:B7"/>
    <mergeCell ref="C6:C7"/>
    <mergeCell ref="D6:E6"/>
    <mergeCell ref="F6:F7"/>
    <mergeCell ref="G6:G7"/>
    <mergeCell ref="H6:H7"/>
    <mergeCell ref="I6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"/>
  <sheetViews>
    <sheetView zoomScale="70" zoomScaleNormal="70" workbookViewId="0">
      <selection activeCell="B3" sqref="B3:K3"/>
    </sheetView>
  </sheetViews>
  <sheetFormatPr defaultRowHeight="18.75" x14ac:dyDescent="0.3"/>
  <cols>
    <col min="1" max="1" width="6.7109375" style="1" customWidth="1"/>
    <col min="2" max="2" width="32.5703125" style="1" customWidth="1"/>
    <col min="3" max="3" width="27.28515625" style="1" customWidth="1"/>
    <col min="4" max="5" width="14.5703125" style="1" customWidth="1"/>
    <col min="6" max="6" width="21.85546875" style="1" customWidth="1"/>
    <col min="7" max="7" width="22.5703125" style="1" customWidth="1"/>
    <col min="8" max="8" width="19.85546875" style="1" customWidth="1"/>
    <col min="9" max="9" width="18.140625" style="1" customWidth="1"/>
    <col min="10" max="10" width="20.85546875" style="1" customWidth="1"/>
    <col min="11" max="11" width="25.140625" style="1" customWidth="1"/>
    <col min="12" max="12" width="36.28515625" style="1" customWidth="1"/>
    <col min="13" max="16384" width="9.140625" style="1"/>
  </cols>
  <sheetData>
    <row r="1" spans="1:11" x14ac:dyDescent="0.3">
      <c r="K1" s="3" t="s">
        <v>7</v>
      </c>
    </row>
    <row r="2" spans="1:11" ht="53.25" customHeight="1" x14ac:dyDescent="0.3">
      <c r="B2" s="56" t="s">
        <v>200</v>
      </c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3">
      <c r="A3" s="15"/>
      <c r="B3" s="57" t="s">
        <v>54</v>
      </c>
      <c r="C3" s="57"/>
      <c r="D3" s="57"/>
      <c r="E3" s="57"/>
      <c r="F3" s="57"/>
      <c r="G3" s="57"/>
      <c r="H3" s="57"/>
      <c r="I3" s="57"/>
      <c r="J3" s="57"/>
      <c r="K3" s="57"/>
    </row>
    <row r="5" spans="1:11" ht="75" x14ac:dyDescent="0.3">
      <c r="A5" s="72" t="s">
        <v>8</v>
      </c>
      <c r="B5" s="73" t="s">
        <v>121</v>
      </c>
      <c r="C5" s="73" t="s">
        <v>122</v>
      </c>
      <c r="D5" s="73" t="s">
        <v>123</v>
      </c>
      <c r="E5" s="73" t="s">
        <v>67</v>
      </c>
      <c r="F5" s="73" t="s">
        <v>112</v>
      </c>
      <c r="G5" s="73"/>
      <c r="H5" s="32" t="s">
        <v>124</v>
      </c>
      <c r="I5" s="32" t="s">
        <v>125</v>
      </c>
      <c r="J5" s="73" t="s">
        <v>126</v>
      </c>
      <c r="K5" s="73" t="s">
        <v>116</v>
      </c>
    </row>
    <row r="6" spans="1:11" ht="75" customHeight="1" x14ac:dyDescent="0.3">
      <c r="A6" s="72"/>
      <c r="B6" s="73"/>
      <c r="C6" s="73"/>
      <c r="D6" s="73"/>
      <c r="E6" s="73"/>
      <c r="F6" s="36" t="s">
        <v>127</v>
      </c>
      <c r="G6" s="32" t="s">
        <v>128</v>
      </c>
      <c r="H6" s="32" t="s">
        <v>129</v>
      </c>
      <c r="I6" s="32" t="s">
        <v>129</v>
      </c>
      <c r="J6" s="73"/>
      <c r="K6" s="73"/>
    </row>
    <row r="7" spans="1:11" x14ac:dyDescent="0.3">
      <c r="A7" s="33" t="s">
        <v>9</v>
      </c>
      <c r="B7" s="34" t="s">
        <v>130</v>
      </c>
      <c r="C7" s="35" t="s">
        <v>19</v>
      </c>
      <c r="D7" s="35" t="s">
        <v>19</v>
      </c>
      <c r="E7" s="35" t="s">
        <v>19</v>
      </c>
      <c r="F7" s="35" t="s">
        <v>19</v>
      </c>
      <c r="G7" s="35" t="s">
        <v>19</v>
      </c>
      <c r="H7" s="35" t="s">
        <v>19</v>
      </c>
      <c r="I7" s="35" t="s">
        <v>19</v>
      </c>
      <c r="J7" s="35" t="s">
        <v>19</v>
      </c>
      <c r="K7" s="35" t="s">
        <v>19</v>
      </c>
    </row>
    <row r="8" spans="1:11" x14ac:dyDescent="0.3">
      <c r="A8" s="33" t="s">
        <v>10</v>
      </c>
      <c r="B8" s="34" t="s">
        <v>131</v>
      </c>
      <c r="C8" s="35" t="s">
        <v>19</v>
      </c>
      <c r="D8" s="35" t="s">
        <v>19</v>
      </c>
      <c r="E8" s="35" t="s">
        <v>19</v>
      </c>
      <c r="F8" s="35" t="s">
        <v>19</v>
      </c>
      <c r="G8" s="35" t="s">
        <v>19</v>
      </c>
      <c r="H8" s="35" t="s">
        <v>19</v>
      </c>
      <c r="I8" s="35" t="s">
        <v>19</v>
      </c>
      <c r="J8" s="35" t="s">
        <v>19</v>
      </c>
      <c r="K8" s="35" t="s">
        <v>19</v>
      </c>
    </row>
    <row r="9" spans="1:11" x14ac:dyDescent="0.3">
      <c r="A9" s="33" t="s">
        <v>11</v>
      </c>
      <c r="B9" s="34" t="s">
        <v>132</v>
      </c>
      <c r="C9" s="35" t="s">
        <v>19</v>
      </c>
      <c r="D9" s="35" t="s">
        <v>19</v>
      </c>
      <c r="E9" s="35" t="s">
        <v>19</v>
      </c>
      <c r="F9" s="35" t="s">
        <v>19</v>
      </c>
      <c r="G9" s="35" t="s">
        <v>19</v>
      </c>
      <c r="H9" s="35" t="s">
        <v>19</v>
      </c>
      <c r="I9" s="35" t="s">
        <v>19</v>
      </c>
      <c r="J9" s="35" t="s">
        <v>19</v>
      </c>
      <c r="K9" s="35" t="s">
        <v>19</v>
      </c>
    </row>
    <row r="10" spans="1:11" ht="37.5" x14ac:dyDescent="0.3">
      <c r="A10" s="33" t="s">
        <v>12</v>
      </c>
      <c r="B10" s="34" t="s">
        <v>133</v>
      </c>
      <c r="C10" s="35" t="s">
        <v>19</v>
      </c>
      <c r="D10" s="35" t="s">
        <v>19</v>
      </c>
      <c r="E10" s="35" t="s">
        <v>19</v>
      </c>
      <c r="F10" s="35" t="s">
        <v>19</v>
      </c>
      <c r="G10" s="35" t="s">
        <v>19</v>
      </c>
      <c r="H10" s="35" t="s">
        <v>19</v>
      </c>
      <c r="I10" s="35" t="s">
        <v>19</v>
      </c>
      <c r="J10" s="35" t="s">
        <v>19</v>
      </c>
      <c r="K10" s="35" t="s">
        <v>19</v>
      </c>
    </row>
    <row r="11" spans="1:11" ht="37.5" x14ac:dyDescent="0.3">
      <c r="A11" s="33" t="s">
        <v>13</v>
      </c>
      <c r="B11" s="34" t="s">
        <v>134</v>
      </c>
      <c r="C11" s="35" t="s">
        <v>19</v>
      </c>
      <c r="D11" s="35" t="s">
        <v>19</v>
      </c>
      <c r="E11" s="35" t="s">
        <v>19</v>
      </c>
      <c r="F11" s="35" t="s">
        <v>19</v>
      </c>
      <c r="G11" s="35" t="s">
        <v>19</v>
      </c>
      <c r="H11" s="35" t="s">
        <v>19</v>
      </c>
      <c r="I11" s="35" t="s">
        <v>19</v>
      </c>
      <c r="J11" s="35" t="s">
        <v>19</v>
      </c>
      <c r="K11" s="35" t="s">
        <v>19</v>
      </c>
    </row>
    <row r="12" spans="1:11" x14ac:dyDescent="0.3">
      <c r="A12" s="33" t="s">
        <v>14</v>
      </c>
      <c r="B12" s="34" t="s">
        <v>135</v>
      </c>
      <c r="C12" s="35" t="s">
        <v>19</v>
      </c>
      <c r="D12" s="35" t="s">
        <v>19</v>
      </c>
      <c r="E12" s="35" t="s">
        <v>19</v>
      </c>
      <c r="F12" s="35" t="s">
        <v>19</v>
      </c>
      <c r="G12" s="35" t="s">
        <v>19</v>
      </c>
      <c r="H12" s="35" t="s">
        <v>19</v>
      </c>
      <c r="I12" s="35" t="s">
        <v>19</v>
      </c>
      <c r="J12" s="35" t="s">
        <v>19</v>
      </c>
      <c r="K12" s="35" t="s">
        <v>19</v>
      </c>
    </row>
  </sheetData>
  <mergeCells count="10">
    <mergeCell ref="B2:K2"/>
    <mergeCell ref="B3:K3"/>
    <mergeCell ref="A5:A6"/>
    <mergeCell ref="B5:B6"/>
    <mergeCell ref="C5:C6"/>
    <mergeCell ref="D5:D6"/>
    <mergeCell ref="E5:E6"/>
    <mergeCell ref="F5:G5"/>
    <mergeCell ref="J5:J6"/>
    <mergeCell ref="K5:K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zoomScale="85" zoomScaleNormal="85" workbookViewId="0">
      <selection activeCell="A5" sqref="A5"/>
    </sheetView>
  </sheetViews>
  <sheetFormatPr defaultRowHeight="18.75" x14ac:dyDescent="0.3"/>
  <cols>
    <col min="1" max="1" width="13.85546875" style="1" customWidth="1"/>
    <col min="2" max="2" width="29.5703125" style="1" customWidth="1"/>
    <col min="3" max="3" width="30.5703125" style="1" customWidth="1"/>
    <col min="4" max="4" width="28.85546875" style="1" customWidth="1"/>
    <col min="5" max="5" width="32" style="1" customWidth="1"/>
    <col min="6" max="6" width="39.5703125" style="1" customWidth="1"/>
    <col min="7" max="16384" width="9.140625" style="1"/>
  </cols>
  <sheetData>
    <row r="1" spans="1:6" x14ac:dyDescent="0.3">
      <c r="F1" s="3" t="s">
        <v>15</v>
      </c>
    </row>
    <row r="3" spans="1:6" ht="37.5" customHeight="1" x14ac:dyDescent="0.3">
      <c r="A3" s="74" t="s">
        <v>136</v>
      </c>
      <c r="B3" s="57"/>
      <c r="C3" s="57"/>
      <c r="D3" s="57"/>
      <c r="E3" s="57"/>
      <c r="F3" s="57"/>
    </row>
    <row r="4" spans="1:6" x14ac:dyDescent="0.3">
      <c r="A4" s="57"/>
      <c r="B4" s="57"/>
      <c r="C4" s="57"/>
      <c r="D4" s="57"/>
      <c r="E4" s="57"/>
      <c r="F4" s="57"/>
    </row>
    <row r="6" spans="1:6" ht="37.5" x14ac:dyDescent="0.3">
      <c r="A6" s="9" t="s">
        <v>55</v>
      </c>
      <c r="B6" s="9" t="s">
        <v>137</v>
      </c>
      <c r="C6" s="9" t="s">
        <v>138</v>
      </c>
      <c r="D6" s="9" t="s">
        <v>139</v>
      </c>
      <c r="E6" s="9" t="s">
        <v>140</v>
      </c>
      <c r="F6" s="9" t="s">
        <v>141</v>
      </c>
    </row>
    <row r="7" spans="1:6" x14ac:dyDescent="0.3">
      <c r="A7" s="6">
        <v>1</v>
      </c>
      <c r="B7" s="6" t="s">
        <v>19</v>
      </c>
      <c r="C7" s="25" t="s">
        <v>19</v>
      </c>
      <c r="D7" s="25" t="s">
        <v>19</v>
      </c>
      <c r="E7" s="25" t="s">
        <v>19</v>
      </c>
      <c r="F7" s="25" t="s">
        <v>19</v>
      </c>
    </row>
    <row r="9" spans="1:6" ht="19.5" x14ac:dyDescent="0.35">
      <c r="A9" s="37" t="s">
        <v>108</v>
      </c>
      <c r="B9" s="75" t="s">
        <v>142</v>
      </c>
      <c r="C9" s="75"/>
      <c r="D9" s="75"/>
      <c r="E9" s="75"/>
      <c r="F9" s="75"/>
    </row>
  </sheetData>
  <mergeCells count="3">
    <mergeCell ref="A3:F3"/>
    <mergeCell ref="A4:F4"/>
    <mergeCell ref="B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1-илова</vt:lpstr>
      <vt:lpstr>2-илова</vt:lpstr>
      <vt:lpstr>3-илова</vt:lpstr>
      <vt:lpstr>4-илова</vt:lpstr>
      <vt:lpstr>5-илова</vt:lpstr>
      <vt:lpstr>6-илова</vt:lpstr>
      <vt:lpstr>7-илова</vt:lpstr>
      <vt:lpstr>8-илова</vt:lpstr>
      <vt:lpstr>9-илова</vt:lpstr>
      <vt:lpstr>10-илова</vt:lpstr>
      <vt:lpstr>13-илова</vt:lpstr>
      <vt:lpstr>14-илова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2023-07-24T16:39:00Z</dcterms:modified>
</cp:coreProperties>
</file>